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8_{29C2460E-B968-4AD3-B042-FCEC211117E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H32" i="5"/>
  <c r="G32" i="5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6" i="1" s="1"/>
  <c r="B1" i="5"/>
  <c r="C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C15" i="1" s="1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H43" i="3"/>
  <c r="G43" i="3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H25" i="3"/>
  <c r="G25" i="3"/>
  <c r="G24" i="3"/>
  <c r="H24" i="3" s="1"/>
  <c r="G23" i="3"/>
  <c r="H23" i="3" s="1"/>
  <c r="H22" i="3"/>
  <c r="G22" i="3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G61" i="2"/>
  <c r="H61" i="2" s="1"/>
  <c r="G60" i="2"/>
  <c r="H60" i="2" s="1"/>
  <c r="G59" i="2"/>
  <c r="H59" i="2" s="1"/>
  <c r="G58" i="2"/>
  <c r="H58" i="2" s="1"/>
  <c r="G57" i="2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G46" i="2"/>
  <c r="G45" i="2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G37" i="2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62" i="2"/>
  <c r="H57" i="2"/>
  <c r="H47" i="2"/>
  <c r="H46" i="2"/>
  <c r="H45" i="2"/>
  <c r="H38" i="2"/>
  <c r="H37" i="2"/>
  <c r="H25" i="2"/>
  <c r="H11" i="2"/>
  <c r="C1" i="2"/>
  <c r="B13" i="1" s="1"/>
  <c r="B1" i="2"/>
  <c r="H1" i="5" l="1"/>
  <c r="G1" i="5" s="1"/>
  <c r="D16" i="1" s="1"/>
  <c r="C13" i="1"/>
  <c r="C9" i="1" s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<sst xmlns="http://schemas.openxmlformats.org/spreadsheetml/2006/main" count="327" uniqueCount="301">
  <si>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</si>
  <si>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</si>
  <si>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</si>
  <si>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</si>
  <si>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</si>
  <si>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</si>
  <si>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</si>
  <si>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</si>
  <si>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</si>
  <si>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</si>
  <si>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</si>
  <si>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</si>
  <si>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</si>
  <si>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</si>
  <si>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</si>
  <si>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</si>
  <si>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</si>
  <si>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</si>
  <si>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</si>
  <si>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</si>
  <si>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Tecnico Industriale Statale "G. GALILEI"</t>
  </si>
  <si>
    <t>00185 ROMA (RM) Via Conte Verde 51 C.F. 80122150586 C.M. RMTF090003</t>
  </si>
  <si>
    <t>V00220 del 03/12/2019</t>
  </si>
  <si>
    <t>3056/2019 del 12/12/2019</t>
  </si>
  <si>
    <t>3036/2019 del 11/12/2019</t>
  </si>
  <si>
    <t>149 del 13/12/2019</t>
  </si>
  <si>
    <t>426 del 13/12/2019</t>
  </si>
  <si>
    <t>000205PA19 del 18/12/2019</t>
  </si>
  <si>
    <t>000204PA19 del 18/12/2019</t>
  </si>
  <si>
    <t>2019BENA005000241 del 16/12/2019</t>
  </si>
  <si>
    <t>10 del 16/12/2019</t>
  </si>
  <si>
    <t>Sez1/2019_9 del 17/12/2019</t>
  </si>
  <si>
    <t>96/P9 del 17/12/2019</t>
  </si>
  <si>
    <t>97/P9 del 19/12/2019</t>
  </si>
  <si>
    <t>25 del 17/12/2019</t>
  </si>
  <si>
    <t>FPA 5/19 del 18/12/2019</t>
  </si>
  <si>
    <t>3/9 del 20/12/2019</t>
  </si>
  <si>
    <t>PA 2019000000069 del 23/12/2019</t>
  </si>
  <si>
    <t>19PAS0017248 del 31/12/2019</t>
  </si>
  <si>
    <t>17/2019 del 27/12/2019</t>
  </si>
  <si>
    <t>V00235 del 31/12/2019</t>
  </si>
  <si>
    <t>51/2019 del 17/12/2019</t>
  </si>
  <si>
    <t>20/BTER del 06/01/2020</t>
  </si>
  <si>
    <t>000184PA19 del 02/12/2019</t>
  </si>
  <si>
    <t>0000002E del 14/01/2020</t>
  </si>
  <si>
    <t>5/P1 del 15/01/2020</t>
  </si>
  <si>
    <t>6/P1 del 15/01/2020</t>
  </si>
  <si>
    <t>FATTPA 1_20 del 16/01/2020</t>
  </si>
  <si>
    <t>8W00019681 del 10/01/2020</t>
  </si>
  <si>
    <t>8W00020888 del 10/01/2020</t>
  </si>
  <si>
    <t>8W00018995 del 10/01/2020</t>
  </si>
  <si>
    <t>8W00019012 del 10/01/2020</t>
  </si>
  <si>
    <t>8W00019459 del 10/01/2020</t>
  </si>
  <si>
    <t>8W00020985 del 10/01/2020</t>
  </si>
  <si>
    <t>8W00021602 del 10/01/2020</t>
  </si>
  <si>
    <t>8W00019897 del 10/01/2020</t>
  </si>
  <si>
    <t>8W00021040 del 10/01/2020</t>
  </si>
  <si>
    <t>8W00021357 del 10/01/2020</t>
  </si>
  <si>
    <t>8W00019557 del 10/01/2020</t>
  </si>
  <si>
    <t>8W00021182 del 10/01/2020</t>
  </si>
  <si>
    <t>8720005315 del 21/01/2020</t>
  </si>
  <si>
    <t>7X00113566 del 16/01/2020</t>
  </si>
  <si>
    <t>03/2020 del 20/01/2020</t>
  </si>
  <si>
    <t>7020028262 del 28/01/2020</t>
  </si>
  <si>
    <t>4 del 27/01/2020</t>
  </si>
  <si>
    <t>7020031049 del 29/01/2020</t>
  </si>
  <si>
    <t>2/001 del 08/01/2020</t>
  </si>
  <si>
    <t>FPA 1/20 del 24/01/2020</t>
  </si>
  <si>
    <t>14 del 23/01/2020</t>
  </si>
  <si>
    <t>V00021 del 05/02/2020</t>
  </si>
  <si>
    <t>G206000689 del 30/01/2020</t>
  </si>
  <si>
    <t>2020/0000002/0A del 31/01/2020</t>
  </si>
  <si>
    <t>PA 2020000000005 del 31/01/2020</t>
  </si>
  <si>
    <t>1PA del 27/01/2020</t>
  </si>
  <si>
    <t>FATTPA 7_20 del 05/02/2020</t>
  </si>
  <si>
    <t>45/ PA del 06/02/2020</t>
  </si>
  <si>
    <t>15A/20 del 31/01/2020</t>
  </si>
  <si>
    <t>FT  n. 1/74PA/2020 del 07/02/2020</t>
  </si>
  <si>
    <t>0000016E del 07/02/2020</t>
  </si>
  <si>
    <t>8720016297 del 07/02/2020</t>
  </si>
  <si>
    <t>000185PA19 del 02/12/2019</t>
  </si>
  <si>
    <t>000013PA20 del 30/01/2020</t>
  </si>
  <si>
    <t>264/2020 del 11/02/2020</t>
  </si>
  <si>
    <t>FPA_492-20 del 12/02/2020</t>
  </si>
  <si>
    <t>20009342 del 18/02/2020</t>
  </si>
  <si>
    <t>2020/0000003/0A del 18/02/2020</t>
  </si>
  <si>
    <t>FPA 311/20 del 12/02/2020</t>
  </si>
  <si>
    <t>2020/0000004/0A del 19/02/2020</t>
  </si>
  <si>
    <t>16/P1 del 19/02/2020</t>
  </si>
  <si>
    <t>V00031 del 19/02/2020</t>
  </si>
  <si>
    <t>05/2020 del 21/02/2020</t>
  </si>
  <si>
    <t>EFAT/2020/0411 del 24/02/2020</t>
  </si>
  <si>
    <t>1179/2019-ORG del 05/12/2019</t>
  </si>
  <si>
    <t>1136/2019-ORG del 27/11/2019</t>
  </si>
  <si>
    <t>91/ PA del 05/03/2020</t>
  </si>
  <si>
    <t>18/P1 del 04/03/2020</t>
  </si>
  <si>
    <t>19/P1 del 04/03/2020</t>
  </si>
  <si>
    <t>PA 2020000000012 del 10/03/2020</t>
  </si>
  <si>
    <t>FATTPA 10_20 del 11/03/2020</t>
  </si>
  <si>
    <t>511/2020 del 13/03/2020</t>
  </si>
  <si>
    <t>8720030992 del 13/03/2020</t>
  </si>
  <si>
    <t>73 del 29/02/2020</t>
  </si>
  <si>
    <t>8W00106218 del 09/03/2020</t>
  </si>
  <si>
    <t>8W00106941 del 09/03/2020</t>
  </si>
  <si>
    <t>8W00107151 del 09/03/2020</t>
  </si>
  <si>
    <t>8W00106632 del 09/03/2020</t>
  </si>
  <si>
    <t>8W00107060 del 09/03/2020</t>
  </si>
  <si>
    <t>8W00105126 del 09/03/2020</t>
  </si>
  <si>
    <t>8W00105413 del 09/03/2020</t>
  </si>
  <si>
    <t>8W00105660 del 09/03/2020</t>
  </si>
  <si>
    <t>8W00106849 del 09/03/2020</t>
  </si>
  <si>
    <t>8W00106475 del 09/03/2020</t>
  </si>
  <si>
    <t>8W00106811 del 09/03/2020</t>
  </si>
  <si>
    <t>8W00106911 del 09/03/2020</t>
  </si>
  <si>
    <t>7X00901012 del 13/03/2020</t>
  </si>
  <si>
    <t>G206002466 del 09/04/2020</t>
  </si>
  <si>
    <t>819 del 17/04/2020</t>
  </si>
  <si>
    <t>FATTPA 11_20 del 22/04/2020</t>
  </si>
  <si>
    <t>000058PA20 del 07/04/2020</t>
  </si>
  <si>
    <t>V00046 del 04/03/2020</t>
  </si>
  <si>
    <t>861 del 24/04/2020</t>
  </si>
  <si>
    <t>671/2020 del 29/04/2020</t>
  </si>
  <si>
    <t>PA 2020000000022 del 30/04/2020</t>
  </si>
  <si>
    <t>PA 2020000000023 del 30/04/2020</t>
  </si>
  <si>
    <t>272/2019/IMM del 09/12/2019</t>
  </si>
  <si>
    <t>406/FPA del 05/05/2020</t>
  </si>
  <si>
    <t>19 del 28/04/2020</t>
  </si>
  <si>
    <t>34/PA del 19/05/2020</t>
  </si>
  <si>
    <t>35/P1 del 19/05/2020</t>
  </si>
  <si>
    <t>8W00192876 del 11/05/2020</t>
  </si>
  <si>
    <t>8W00193340 del 11/05/2020</t>
  </si>
  <si>
    <t>8W00194091 del 11/05/2020</t>
  </si>
  <si>
    <t>8W00194731 del 11/05/2020</t>
  </si>
  <si>
    <t>8W00193453 del 11/05/2020</t>
  </si>
  <si>
    <t>8W00193801 del 11/05/2020</t>
  </si>
  <si>
    <t>8W00194242 del 11/05/2020</t>
  </si>
  <si>
    <t>8W00194695 del 11/05/2020</t>
  </si>
  <si>
    <t>8W00194871 del 11/05/2020</t>
  </si>
  <si>
    <t>8W00193458 del 11/05/2020</t>
  </si>
  <si>
    <t>8W00194168 del 11/05/2020</t>
  </si>
  <si>
    <t>8W00194842 del 11/05/2020</t>
  </si>
  <si>
    <t>7X01661417 del 15/05/2020</t>
  </si>
  <si>
    <t>33/P1 del 13/05/2020</t>
  </si>
  <si>
    <t>437/FPA del 14/05/2020</t>
  </si>
  <si>
    <t>16-FE del 21/05/2020</t>
  </si>
  <si>
    <t>17-FE del 21/05/2020</t>
  </si>
  <si>
    <t>18-FE del 21/05/2020</t>
  </si>
  <si>
    <t>19-FE del 21/05/2020</t>
  </si>
  <si>
    <t>FPA 3/20 del 01/06/2020</t>
  </si>
  <si>
    <t>36/P1 del 04/06/2020</t>
  </si>
  <si>
    <t>FPA 7/20 del 02/06/2020</t>
  </si>
  <si>
    <t>FPA 6/20 del 02/06/2020</t>
  </si>
  <si>
    <t>PA 2020000000028 del 27/05/2020</t>
  </si>
  <si>
    <t>PA 2020000000032 del 29/05/2020</t>
  </si>
  <si>
    <t>875/2020 del 05/06/2020</t>
  </si>
  <si>
    <t>88 del 04/06/2020</t>
  </si>
  <si>
    <t>10/2020 del 05/06/2020</t>
  </si>
  <si>
    <t>11/2020 del 08/06/2020</t>
  </si>
  <si>
    <t>12/2020 del 08/06/2020</t>
  </si>
  <si>
    <t>G206003055 del 26/05/2020</t>
  </si>
  <si>
    <t>20204E13344 del 03/06/2020</t>
  </si>
  <si>
    <t>55A/20 del 09/06/2020</t>
  </si>
  <si>
    <t>V00073 del 12/06/2020</t>
  </si>
  <si>
    <t>90/2020/IMM del 15/06/2020</t>
  </si>
  <si>
    <t>2 del 08/06/2020</t>
  </si>
  <si>
    <t>17/P1 del 03/03/2020</t>
  </si>
  <si>
    <t>PA 2020000000037 del 17/06/2020</t>
  </si>
  <si>
    <t>PA 2020000000038 del 17/06/2020</t>
  </si>
  <si>
    <t>226/ PA del 19/06/2020</t>
  </si>
  <si>
    <t>232/ PA del 19/06/2020</t>
  </si>
  <si>
    <t>1PA del 22/06/2020</t>
  </si>
  <si>
    <t>556/FPA del 12/06/2020</t>
  </si>
  <si>
    <t>FATTPA 27_20 del 24/06/2020</t>
  </si>
  <si>
    <t>0000099E del 24/06/2020</t>
  </si>
  <si>
    <t>01483/20 del 26/06/2020</t>
  </si>
  <si>
    <t>109 del 19/06/2020</t>
  </si>
  <si>
    <t>4 del 09/07/2020</t>
  </si>
  <si>
    <t>42/P1 del 06/07/2020</t>
  </si>
  <si>
    <t>41/P1 del 06/07/2020</t>
  </si>
  <si>
    <t>40/P1 del 03/07/2020</t>
  </si>
  <si>
    <t>20PAS0008561 del 30/06/2020</t>
  </si>
  <si>
    <t>20035362 del 24/06/2020</t>
  </si>
  <si>
    <t>FPA 10/20 del 06/07/2020</t>
  </si>
  <si>
    <t>000142PA20 del 07/07/2020</t>
  </si>
  <si>
    <t>000141PA20 del 06/07/2020</t>
  </si>
  <si>
    <t>FPA 1/20 del 15/07/2020</t>
  </si>
  <si>
    <t>264/ PA del 15/07/2020</t>
  </si>
  <si>
    <t>0000118E del 15/07/2020</t>
  </si>
  <si>
    <t>8W00282193 del 08/07/2020</t>
  </si>
  <si>
    <t>8W00282229 del 08/07/2020</t>
  </si>
  <si>
    <t>8W00282516 del 08/07/2020</t>
  </si>
  <si>
    <t>8W00280861 del 08/07/2020</t>
  </si>
  <si>
    <t>8W00280884 del 08/07/2020</t>
  </si>
  <si>
    <t>8W00281924 del 08/07/2020</t>
  </si>
  <si>
    <t>8W00281608 del 08/07/2020</t>
  </si>
  <si>
    <t>8W00282500 del 08/07/2020</t>
  </si>
  <si>
    <t>8W00283186 del 08/07/2020</t>
  </si>
  <si>
    <t>8W00280752 del 08/07/2020</t>
  </si>
  <si>
    <t>8W00281003 del 08/07/2020</t>
  </si>
  <si>
    <t>8W00282205 del 08/07/2020</t>
  </si>
  <si>
    <t>36/Pa del 29/07/2019</t>
  </si>
  <si>
    <t>184/J del 18/05/2020</t>
  </si>
  <si>
    <t>185/J del 18/05/2020</t>
  </si>
  <si>
    <t>7X02374016 del 14/07/2020</t>
  </si>
  <si>
    <t>2020-VA5-0000238 del 22/07/2020</t>
  </si>
  <si>
    <t>FPA 1/20 del 27/07/2020</t>
  </si>
  <si>
    <t>PA/0000002 del 29/07/2020</t>
  </si>
  <si>
    <t>17/2020 del 30/07/2020</t>
  </si>
  <si>
    <t>79/PA20 del 30/07/2020</t>
  </si>
  <si>
    <t>000157PA20 del 29/07/2020</t>
  </si>
  <si>
    <t>000153PA20 del 28/07/2020</t>
  </si>
  <si>
    <t>000152PA20 del 24/07/2020</t>
  </si>
  <si>
    <t>2020140298 del 30/07/2020</t>
  </si>
  <si>
    <t>V00098 del 31/07/2020</t>
  </si>
  <si>
    <t>FATTPA 8_20 del 31/07/2020</t>
  </si>
  <si>
    <t>47/P1 del 04/08/2020</t>
  </si>
  <si>
    <t>FPA 1/20 del 05/08/2020</t>
  </si>
  <si>
    <t>FPA 12/20 del 26/08/2020</t>
  </si>
  <si>
    <t>FPA 13/20 del 01/09/2020</t>
  </si>
  <si>
    <t>G206004930 del 28/08/2020</t>
  </si>
  <si>
    <t>G206004933 del 28/08/2020</t>
  </si>
  <si>
    <t>20055877 del 31/08/2020</t>
  </si>
  <si>
    <t>51/P1 del 01/09/2020</t>
  </si>
  <si>
    <t>1727 del 07/09/2020</t>
  </si>
  <si>
    <t>54/P1 del 11/09/2020</t>
  </si>
  <si>
    <t>53/P1 del 11/09/2020</t>
  </si>
  <si>
    <t>557 del 17/08/2020</t>
  </si>
  <si>
    <t>8W00368012 del 10/09/2020</t>
  </si>
  <si>
    <t>8W00366044 del 10/09/2020</t>
  </si>
  <si>
    <t>8W00366202 del 10/09/2020</t>
  </si>
  <si>
    <t>8W00366454 del 10/09/2020</t>
  </si>
  <si>
    <t>8W00368076 del 10/09/2020</t>
  </si>
  <si>
    <t>8W00368188 del 10/09/2020</t>
  </si>
  <si>
    <t>8W00366129 del 10/09/2020</t>
  </si>
  <si>
    <t>8W00366438 del 10/09/2020</t>
  </si>
  <si>
    <t>8W00367709 del 10/09/2020</t>
  </si>
  <si>
    <t>8W00367993 del 10/09/2020</t>
  </si>
  <si>
    <t>8W00368014 del 10/09/2020</t>
  </si>
  <si>
    <t>8W00366975 del 10/09/2020</t>
  </si>
  <si>
    <t>7X03100290 del 14/09/2020</t>
  </si>
  <si>
    <t>FPA 1/20 del 17/09/2020</t>
  </si>
  <si>
    <t>FPA 2/20 del 17/09/2020</t>
  </si>
  <si>
    <t>117/2020 del 28/09/2020</t>
  </si>
  <si>
    <t>V00131 del 30/09/2020</t>
  </si>
  <si>
    <t>PA 2020000000050 del 30/09/2020</t>
  </si>
  <si>
    <t>58/P1 del 02/10/2020</t>
  </si>
  <si>
    <t>G206005301 del 29/09/2020</t>
  </si>
  <si>
    <t>G206005564 del 29/09/2020</t>
  </si>
  <si>
    <t>FPA 16/20 del 01/10/2020</t>
  </si>
  <si>
    <t>PA/0000003 del 30/09/2020</t>
  </si>
  <si>
    <t>PA/0000004 del 30/09/2020</t>
  </si>
  <si>
    <t>6PA del 06/10/2020</t>
  </si>
  <si>
    <t>FATTPA 43_20 del 15/10/2020</t>
  </si>
  <si>
    <t>358 del 15/10/2020</t>
  </si>
  <si>
    <t>434/J del 30/09/2020</t>
  </si>
  <si>
    <t>44096 del 16/10/2020</t>
  </si>
  <si>
    <t>PA/0000005 del 13/10/2020</t>
  </si>
  <si>
    <t>208 del 21/10/2020</t>
  </si>
  <si>
    <t>FPA 4/20 del 21/10/2020</t>
  </si>
  <si>
    <t>FPA 3/20 del 21/10/2020</t>
  </si>
  <si>
    <t>FPA 17/20 del 23/10/2020</t>
  </si>
  <si>
    <t>0000191E del 27/10/2020</t>
  </si>
  <si>
    <t>167/001 del 29/10/2020</t>
  </si>
  <si>
    <t>28/2020 del 30/10/2020</t>
  </si>
  <si>
    <t>30/2020 del 12/11/2020</t>
  </si>
  <si>
    <t>31/2020 del 12/11/2020</t>
  </si>
  <si>
    <t>FPA 17/20 del 02/11/2020</t>
  </si>
  <si>
    <t>FATTPA 14_20 del 05/11/2020</t>
  </si>
  <si>
    <t>62/P1 del 09/11/2020</t>
  </si>
  <si>
    <t>63/P1 del 10/11/2020</t>
  </si>
  <si>
    <t>64/P1 del 10/11/2020</t>
  </si>
  <si>
    <t>PA 2020000000066 del 29/10/2020</t>
  </si>
  <si>
    <t>PA 2020000000069 del 30/10/2020</t>
  </si>
  <si>
    <t>7X03807018 del 11/11/2020</t>
  </si>
  <si>
    <t>8W00447470 del 11/11/2020</t>
  </si>
  <si>
    <t>8W00449556 del 11/11/2020</t>
  </si>
  <si>
    <t>8W00449767 del 11/11/2020</t>
  </si>
  <si>
    <t>8W00447887 del 11/11/2020</t>
  </si>
  <si>
    <t>8W00448705 del 11/11/2020</t>
  </si>
  <si>
    <t>8W00447651 del 11/11/2020</t>
  </si>
  <si>
    <t>8W00447656 del 11/11/2020</t>
  </si>
  <si>
    <t>8W00448082 del 11/11/2020</t>
  </si>
  <si>
    <t>8W00448566 del 11/11/2020</t>
  </si>
  <si>
    <t>8W00448857 del 11/11/2020</t>
  </si>
  <si>
    <t>8W00447460 del 11/11/2020</t>
  </si>
  <si>
    <t>8W00449471 del 11/11/2020</t>
  </si>
  <si>
    <t>FATTPA 56_20 del 16/11/2020</t>
  </si>
  <si>
    <t>20078897 del 16/11/2020</t>
  </si>
  <si>
    <t>FPA_1670-20 del 20/11/2020</t>
  </si>
  <si>
    <t>2680/2020 del 21/11/2020</t>
  </si>
  <si>
    <t>20 del 23/11/2020</t>
  </si>
  <si>
    <t>G206006522 del 19/11/2020</t>
  </si>
  <si>
    <t>G206006280 del 19/11/2020</t>
  </si>
  <si>
    <t>161/2020 del 26/11/2020</t>
  </si>
  <si>
    <t>162/2020 del 26/11/2020</t>
  </si>
  <si>
    <t>0000211E del 27/11/2020</t>
  </si>
  <si>
    <t>178/001 del 16/11/2020</t>
  </si>
  <si>
    <t>34</t>
  </si>
  <si>
    <t>30</t>
  </si>
  <si>
    <t>31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</si>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</sst>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C9" sqref="C9:D9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2020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277</v>
      </c>
      <c r="B9" s="35"/>
      <c r="C9" s="34">
        <f>SUM(C13:C16)</f>
        <v>585208.12999999989</v>
      </c>
      <c r="D9" s="35"/>
      <c r="E9" s="40">
        <f>('Trimestre 1'!H1+'Trimestre 2'!H1+'Trimestre 3'!H1+'Trimestre 4'!H1)/C9</f>
        <v>-506.45782995188392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70</v>
      </c>
      <c r="C13" s="29">
        <f>'Trimestre 1'!B1</f>
        <v>194390.28999999998</v>
      </c>
      <c r="D13" s="29">
        <f>'Trimestre 1'!G1</f>
        <v>-1499.9941879298599</v>
      </c>
      <c r="E13" s="29">
        <v>128467.68</v>
      </c>
      <c r="F13" s="33" t="s">
        <v>297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79</v>
      </c>
      <c r="C14" s="29">
        <f>'Trimestre 2'!B1</f>
        <v>92672.270000000033</v>
      </c>
      <c r="D14" s="29">
        <f>'Trimestre 2'!G1</f>
        <v>15.448974002687105</v>
      </c>
      <c r="E14" s="29">
        <v>118476.07</v>
      </c>
      <c r="F14" s="33" t="s">
        <v>298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73</v>
      </c>
      <c r="C15" s="29">
        <f>'Trimestre 3'!B1</f>
        <v>155623.33999999991</v>
      </c>
      <c r="D15" s="29">
        <f>'Trimestre 3'!G1</f>
        <v>-17.486163386546014</v>
      </c>
      <c r="E15" s="29">
        <v>132481.65</v>
      </c>
      <c r="F15" s="33" t="s">
        <v>299</v>
      </c>
    </row>
    <row r="16" spans="1:11" ht="21.75" customHeight="1" x14ac:dyDescent="0.25">
      <c r="A16" s="28" t="s">
        <v>16</v>
      </c>
      <c r="B16" s="17">
        <f>'Trimestre 4'!C1</f>
        <v>55</v>
      </c>
      <c r="C16" s="29">
        <f>'Trimestre 4'!B1</f>
        <v>142522.22999999998</v>
      </c>
      <c r="D16" s="29">
        <f>'Trimestre 4'!G1</f>
        <v>-24.623321849510766</v>
      </c>
      <c r="E16" s="29">
        <v>199170.76</v>
      </c>
      <c r="F16" s="33" t="s">
        <v>300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194390.28999999998</v>
      </c>
      <c r="C1">
        <f>COUNTA(A4:A203)</f>
        <v>70</v>
      </c>
      <c r="G1" s="16">
        <f>IF(B1&lt;&gt;0,H1/B1,0)</f>
        <v>-1499.9941879298599</v>
      </c>
      <c r="H1" s="15">
        <f>SUM(H4:H195)</f>
        <v>-291584305.18999994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259.5</v>
      </c>
      <c r="C4" s="13">
        <v>43835</v>
      </c>
      <c r="D4" s="13">
        <v>43845</v>
      </c>
      <c r="E4" s="13"/>
      <c r="F4" s="13"/>
      <c r="G4" s="1">
        <f>D4-C4-(F4-E4)</f>
        <v>10</v>
      </c>
      <c r="H4" s="12">
        <f>B4*G4</f>
        <v>2595</v>
      </c>
    </row>
    <row r="5" spans="1:8" x14ac:dyDescent="0.25">
      <c r="A5" s="19" t="s">
        <v>23</v>
      </c>
      <c r="B5" s="12">
        <v>649</v>
      </c>
      <c r="C5" s="13">
        <v>43847</v>
      </c>
      <c r="D5" s="13">
        <v>43845</v>
      </c>
      <c r="E5" s="13"/>
      <c r="F5" s="13"/>
      <c r="G5" s="1">
        <f t="shared" ref="G5:G68" si="0">D5-C5-(F5-E5)</f>
        <v>-2</v>
      </c>
      <c r="H5" s="12">
        <f t="shared" ref="H5:H68" si="1">B5*G5</f>
        <v>-1298</v>
      </c>
    </row>
    <row r="6" spans="1:8" x14ac:dyDescent="0.25">
      <c r="A6" s="19" t="s">
        <v>24</v>
      </c>
      <c r="B6" s="12">
        <v>923.11</v>
      </c>
      <c r="C6" s="13">
        <v>43846</v>
      </c>
      <c r="D6" s="13">
        <v>43845</v>
      </c>
      <c r="E6" s="13"/>
      <c r="F6" s="13"/>
      <c r="G6" s="1">
        <f t="shared" si="0"/>
        <v>-1</v>
      </c>
      <c r="H6" s="12">
        <f t="shared" si="1"/>
        <v>-923.11</v>
      </c>
    </row>
    <row r="7" spans="1:8" x14ac:dyDescent="0.25">
      <c r="A7" s="19" t="s">
        <v>25</v>
      </c>
      <c r="B7" s="12">
        <v>2575</v>
      </c>
      <c r="C7" s="13">
        <v>43847</v>
      </c>
      <c r="D7" s="13">
        <v>43845</v>
      </c>
      <c r="E7" s="13"/>
      <c r="F7" s="13"/>
      <c r="G7" s="1">
        <f t="shared" si="0"/>
        <v>-2</v>
      </c>
      <c r="H7" s="12">
        <f t="shared" si="1"/>
        <v>-5150</v>
      </c>
    </row>
    <row r="8" spans="1:8" x14ac:dyDescent="0.25">
      <c r="A8" s="19" t="s">
        <v>26</v>
      </c>
      <c r="B8" s="12">
        <v>95</v>
      </c>
      <c r="C8" s="13">
        <v>43847</v>
      </c>
      <c r="D8" s="13">
        <v>43845</v>
      </c>
      <c r="E8" s="13"/>
      <c r="F8" s="13"/>
      <c r="G8" s="1">
        <f t="shared" si="0"/>
        <v>-2</v>
      </c>
      <c r="H8" s="12">
        <f t="shared" si="1"/>
        <v>-190</v>
      </c>
    </row>
    <row r="9" spans="1:8" x14ac:dyDescent="0.25">
      <c r="A9" s="19" t="s">
        <v>27</v>
      </c>
      <c r="B9" s="12">
        <v>2590</v>
      </c>
      <c r="C9" s="13">
        <v>43859</v>
      </c>
      <c r="D9" s="13">
        <v>43845</v>
      </c>
      <c r="E9" s="13"/>
      <c r="F9" s="13"/>
      <c r="G9" s="1">
        <f t="shared" si="0"/>
        <v>-14</v>
      </c>
      <c r="H9" s="12">
        <f t="shared" si="1"/>
        <v>-36260</v>
      </c>
    </row>
    <row r="10" spans="1:8" x14ac:dyDescent="0.25">
      <c r="A10" s="19" t="s">
        <v>28</v>
      </c>
      <c r="B10" s="12">
        <v>1570</v>
      </c>
      <c r="C10" s="13">
        <v>43859</v>
      </c>
      <c r="D10" s="13">
        <v>43845</v>
      </c>
      <c r="E10" s="13"/>
      <c r="F10" s="13"/>
      <c r="G10" s="1">
        <f t="shared" si="0"/>
        <v>-14</v>
      </c>
      <c r="H10" s="12">
        <f t="shared" si="1"/>
        <v>-21980</v>
      </c>
    </row>
    <row r="11" spans="1:8" x14ac:dyDescent="0.25">
      <c r="A11" s="19" t="s">
        <v>29</v>
      </c>
      <c r="B11" s="12">
        <v>8827</v>
      </c>
      <c r="C11" s="13">
        <v>43859</v>
      </c>
      <c r="D11" s="13">
        <v>43845</v>
      </c>
      <c r="E11" s="13"/>
      <c r="F11" s="13"/>
      <c r="G11" s="1">
        <f t="shared" si="0"/>
        <v>-14</v>
      </c>
      <c r="H11" s="12">
        <f t="shared" si="1"/>
        <v>-123578</v>
      </c>
    </row>
    <row r="12" spans="1:8" x14ac:dyDescent="0.25">
      <c r="A12" s="19" t="s">
        <v>30</v>
      </c>
      <c r="B12" s="12">
        <v>1000</v>
      </c>
      <c r="C12" s="13">
        <v>43859</v>
      </c>
      <c r="D12" s="13">
        <v>43845</v>
      </c>
      <c r="E12" s="13"/>
      <c r="F12" s="13"/>
      <c r="G12" s="1">
        <f t="shared" si="0"/>
        <v>-14</v>
      </c>
      <c r="H12" s="12">
        <f t="shared" si="1"/>
        <v>-14000</v>
      </c>
    </row>
    <row r="13" spans="1:8" x14ac:dyDescent="0.25">
      <c r="A13" s="19" t="s">
        <v>31</v>
      </c>
      <c r="B13" s="12">
        <v>4352</v>
      </c>
      <c r="C13" s="13">
        <v>43859</v>
      </c>
      <c r="D13" s="13">
        <v>43845</v>
      </c>
      <c r="E13" s="13"/>
      <c r="F13" s="13"/>
      <c r="G13" s="1">
        <f t="shared" si="0"/>
        <v>-14</v>
      </c>
      <c r="H13" s="12">
        <f t="shared" si="1"/>
        <v>-60928</v>
      </c>
    </row>
    <row r="14" spans="1:8" x14ac:dyDescent="0.25">
      <c r="A14" s="19" t="s">
        <v>32</v>
      </c>
      <c r="B14" s="12">
        <v>58.32</v>
      </c>
      <c r="C14" s="13">
        <v>43859</v>
      </c>
      <c r="D14" s="13">
        <v>43845</v>
      </c>
      <c r="E14" s="13"/>
      <c r="F14" s="13"/>
      <c r="G14" s="1">
        <f t="shared" si="0"/>
        <v>-14</v>
      </c>
      <c r="H14" s="12">
        <f t="shared" si="1"/>
        <v>-816.48</v>
      </c>
    </row>
    <row r="15" spans="1:8" x14ac:dyDescent="0.25">
      <c r="A15" s="19" t="s">
        <v>33</v>
      </c>
      <c r="B15" s="12">
        <v>139.11000000000001</v>
      </c>
      <c r="C15" s="13">
        <v>43859</v>
      </c>
      <c r="D15" s="13">
        <v>43845</v>
      </c>
      <c r="E15" s="13"/>
      <c r="F15" s="13"/>
      <c r="G15" s="1">
        <f t="shared" si="0"/>
        <v>-14</v>
      </c>
      <c r="H15" s="12">
        <f t="shared" si="1"/>
        <v>-1947.5400000000002</v>
      </c>
    </row>
    <row r="16" spans="1:8" x14ac:dyDescent="0.25">
      <c r="A16" s="19" t="s">
        <v>34</v>
      </c>
      <c r="B16" s="12">
        <v>4352</v>
      </c>
      <c r="C16" s="13">
        <v>110303</v>
      </c>
      <c r="D16" s="13">
        <v>43845</v>
      </c>
      <c r="E16" s="13"/>
      <c r="F16" s="13"/>
      <c r="G16" s="1">
        <f t="shared" si="0"/>
        <v>-66458</v>
      </c>
      <c r="H16" s="12">
        <f t="shared" si="1"/>
        <v>-289225216</v>
      </c>
    </row>
    <row r="17" spans="1:8" x14ac:dyDescent="0.25">
      <c r="A17" s="19" t="s">
        <v>35</v>
      </c>
      <c r="B17" s="12">
        <v>698.88</v>
      </c>
      <c r="C17" s="13">
        <v>43859</v>
      </c>
      <c r="D17" s="13">
        <v>43845</v>
      </c>
      <c r="E17" s="13"/>
      <c r="F17" s="13"/>
      <c r="G17" s="1">
        <f t="shared" si="0"/>
        <v>-14</v>
      </c>
      <c r="H17" s="12">
        <f t="shared" si="1"/>
        <v>-9784.32</v>
      </c>
    </row>
    <row r="18" spans="1:8" x14ac:dyDescent="0.25">
      <c r="A18" s="19" t="s">
        <v>36</v>
      </c>
      <c r="B18" s="12">
        <v>2704.92</v>
      </c>
      <c r="C18" s="13">
        <v>43859</v>
      </c>
      <c r="D18" s="13">
        <v>43845</v>
      </c>
      <c r="E18" s="13"/>
      <c r="F18" s="13"/>
      <c r="G18" s="1">
        <f t="shared" si="0"/>
        <v>-14</v>
      </c>
      <c r="H18" s="12">
        <f t="shared" si="1"/>
        <v>-37868.880000000005</v>
      </c>
    </row>
    <row r="19" spans="1:8" x14ac:dyDescent="0.25">
      <c r="A19" s="19" t="s">
        <v>37</v>
      </c>
      <c r="B19" s="12">
        <v>341.55</v>
      </c>
      <c r="C19" s="13">
        <v>43859</v>
      </c>
      <c r="D19" s="13">
        <v>43845</v>
      </c>
      <c r="E19" s="13"/>
      <c r="F19" s="13"/>
      <c r="G19" s="1">
        <f t="shared" si="0"/>
        <v>-14</v>
      </c>
      <c r="H19" s="12">
        <f t="shared" si="1"/>
        <v>-4781.7</v>
      </c>
    </row>
    <row r="20" spans="1:8" x14ac:dyDescent="0.25">
      <c r="A20" s="19" t="s">
        <v>38</v>
      </c>
      <c r="B20" s="12">
        <v>37.49</v>
      </c>
      <c r="C20" s="13">
        <v>43867</v>
      </c>
      <c r="D20" s="13">
        <v>43845</v>
      </c>
      <c r="E20" s="13"/>
      <c r="F20" s="13"/>
      <c r="G20" s="1">
        <f t="shared" si="0"/>
        <v>-22</v>
      </c>
      <c r="H20" s="12">
        <f t="shared" si="1"/>
        <v>-824.78000000000009</v>
      </c>
    </row>
    <row r="21" spans="1:8" x14ac:dyDescent="0.25">
      <c r="A21" s="19" t="s">
        <v>39</v>
      </c>
      <c r="B21" s="12">
        <v>5000</v>
      </c>
      <c r="C21" s="13">
        <v>43869</v>
      </c>
      <c r="D21" s="13">
        <v>43845</v>
      </c>
      <c r="E21" s="13"/>
      <c r="F21" s="13"/>
      <c r="G21" s="1">
        <f t="shared" si="0"/>
        <v>-24</v>
      </c>
      <c r="H21" s="12">
        <f t="shared" si="1"/>
        <v>-120000</v>
      </c>
    </row>
    <row r="22" spans="1:8" x14ac:dyDescent="0.25">
      <c r="A22" s="19" t="s">
        <v>40</v>
      </c>
      <c r="B22" s="12">
        <v>154.80000000000001</v>
      </c>
      <c r="C22" s="13">
        <v>43862</v>
      </c>
      <c r="D22" s="13">
        <v>43845</v>
      </c>
      <c r="E22" s="13"/>
      <c r="F22" s="13"/>
      <c r="G22" s="1">
        <f t="shared" si="0"/>
        <v>-17</v>
      </c>
      <c r="H22" s="12">
        <f t="shared" si="1"/>
        <v>-2631.6000000000004</v>
      </c>
    </row>
    <row r="23" spans="1:8" x14ac:dyDescent="0.25">
      <c r="A23" s="19" t="s">
        <v>41</v>
      </c>
      <c r="B23" s="12">
        <v>3488.4</v>
      </c>
      <c r="C23" s="13">
        <v>43859</v>
      </c>
      <c r="D23" s="13">
        <v>43853</v>
      </c>
      <c r="E23" s="13"/>
      <c r="F23" s="13"/>
      <c r="G23" s="1">
        <f t="shared" si="0"/>
        <v>-6</v>
      </c>
      <c r="H23" s="12">
        <f t="shared" si="1"/>
        <v>-20930.400000000001</v>
      </c>
    </row>
    <row r="24" spans="1:8" x14ac:dyDescent="0.25">
      <c r="A24" s="19" t="s">
        <v>42</v>
      </c>
      <c r="B24" s="12">
        <v>43771</v>
      </c>
      <c r="C24" s="13">
        <v>43873</v>
      </c>
      <c r="D24" s="13">
        <v>43853</v>
      </c>
      <c r="E24" s="13"/>
      <c r="F24" s="13"/>
      <c r="G24" s="1">
        <f t="shared" si="0"/>
        <v>-20</v>
      </c>
      <c r="H24" s="12">
        <f t="shared" si="1"/>
        <v>-875420</v>
      </c>
    </row>
    <row r="25" spans="1:8" x14ac:dyDescent="0.25">
      <c r="A25" s="19" t="s">
        <v>43</v>
      </c>
      <c r="B25" s="12">
        <v>29120</v>
      </c>
      <c r="C25" s="13">
        <v>43847</v>
      </c>
      <c r="D25" s="13">
        <v>43853</v>
      </c>
      <c r="E25" s="13"/>
      <c r="F25" s="13"/>
      <c r="G25" s="1">
        <f t="shared" si="0"/>
        <v>6</v>
      </c>
      <c r="H25" s="12">
        <f t="shared" si="1"/>
        <v>174720</v>
      </c>
    </row>
    <row r="26" spans="1:8" x14ac:dyDescent="0.25">
      <c r="A26" s="19" t="s">
        <v>44</v>
      </c>
      <c r="B26" s="12">
        <v>2150</v>
      </c>
      <c r="C26" s="13">
        <v>43876</v>
      </c>
      <c r="D26" s="13">
        <v>43853</v>
      </c>
      <c r="E26" s="13"/>
      <c r="F26" s="13"/>
      <c r="G26" s="1">
        <f t="shared" si="0"/>
        <v>-23</v>
      </c>
      <c r="H26" s="12">
        <f t="shared" si="1"/>
        <v>-49450</v>
      </c>
    </row>
    <row r="27" spans="1:8" x14ac:dyDescent="0.25">
      <c r="A27" s="19" t="s">
        <v>45</v>
      </c>
      <c r="B27" s="12">
        <v>102.87</v>
      </c>
      <c r="C27" s="13">
        <v>43876</v>
      </c>
      <c r="D27" s="13">
        <v>43853</v>
      </c>
      <c r="E27" s="13"/>
      <c r="F27" s="13"/>
      <c r="G27" s="1">
        <f t="shared" si="0"/>
        <v>-23</v>
      </c>
      <c r="H27" s="12">
        <f t="shared" si="1"/>
        <v>-2366.0100000000002</v>
      </c>
    </row>
    <row r="28" spans="1:8" x14ac:dyDescent="0.25">
      <c r="A28" s="19" t="s">
        <v>46</v>
      </c>
      <c r="B28" s="12">
        <v>90.9</v>
      </c>
      <c r="C28" s="13">
        <v>43876</v>
      </c>
      <c r="D28" s="13">
        <v>43853</v>
      </c>
      <c r="E28" s="13"/>
      <c r="F28" s="13"/>
      <c r="G28" s="1">
        <f t="shared" si="0"/>
        <v>-23</v>
      </c>
      <c r="H28" s="12">
        <f t="shared" si="1"/>
        <v>-2090.7000000000003</v>
      </c>
    </row>
    <row r="29" spans="1:8" x14ac:dyDescent="0.25">
      <c r="A29" s="19" t="s">
        <v>47</v>
      </c>
      <c r="B29" s="12">
        <v>534.4</v>
      </c>
      <c r="C29" s="13">
        <v>43880</v>
      </c>
      <c r="D29" s="13">
        <v>43853</v>
      </c>
      <c r="E29" s="13"/>
      <c r="F29" s="13"/>
      <c r="G29" s="1">
        <f t="shared" si="0"/>
        <v>-27</v>
      </c>
      <c r="H29" s="12">
        <f t="shared" si="1"/>
        <v>-14428.8</v>
      </c>
    </row>
    <row r="30" spans="1:8" x14ac:dyDescent="0.25">
      <c r="A30" s="19" t="s">
        <v>48</v>
      </c>
      <c r="B30" s="12">
        <v>145.80000000000001</v>
      </c>
      <c r="C30" s="13">
        <v>43880</v>
      </c>
      <c r="D30" s="13">
        <v>43853</v>
      </c>
      <c r="E30" s="13"/>
      <c r="F30" s="13"/>
      <c r="G30" s="1">
        <f t="shared" si="0"/>
        <v>-27</v>
      </c>
      <c r="H30" s="12">
        <f t="shared" si="1"/>
        <v>-3936.6000000000004</v>
      </c>
    </row>
    <row r="31" spans="1:8" x14ac:dyDescent="0.25">
      <c r="A31" s="19" t="s">
        <v>49</v>
      </c>
      <c r="B31" s="12">
        <v>145.97</v>
      </c>
      <c r="C31" s="13">
        <v>43880</v>
      </c>
      <c r="D31" s="13">
        <v>43853</v>
      </c>
      <c r="E31" s="13"/>
      <c r="F31" s="13"/>
      <c r="G31" s="1">
        <f t="shared" si="0"/>
        <v>-27</v>
      </c>
      <c r="H31" s="12">
        <f t="shared" si="1"/>
        <v>-3941.19</v>
      </c>
    </row>
    <row r="32" spans="1:8" x14ac:dyDescent="0.25">
      <c r="A32" s="19" t="s">
        <v>50</v>
      </c>
      <c r="B32" s="12">
        <v>225.8</v>
      </c>
      <c r="C32" s="13">
        <v>43880</v>
      </c>
      <c r="D32" s="13">
        <v>43853</v>
      </c>
      <c r="E32" s="13"/>
      <c r="F32" s="13"/>
      <c r="G32" s="1">
        <f t="shared" si="0"/>
        <v>-27</v>
      </c>
      <c r="H32" s="12">
        <f t="shared" si="1"/>
        <v>-6096.6</v>
      </c>
    </row>
    <row r="33" spans="1:8" x14ac:dyDescent="0.25">
      <c r="A33" s="19" t="s">
        <v>51</v>
      </c>
      <c r="B33" s="12">
        <v>190</v>
      </c>
      <c r="C33" s="13">
        <v>43880</v>
      </c>
      <c r="D33" s="13">
        <v>43853</v>
      </c>
      <c r="E33" s="13"/>
      <c r="F33" s="13"/>
      <c r="G33" s="1">
        <f t="shared" si="0"/>
        <v>-27</v>
      </c>
      <c r="H33" s="12">
        <f t="shared" si="1"/>
        <v>-5130</v>
      </c>
    </row>
    <row r="34" spans="1:8" x14ac:dyDescent="0.25">
      <c r="A34" s="19" t="s">
        <v>52</v>
      </c>
      <c r="B34" s="12">
        <v>166.22</v>
      </c>
      <c r="C34" s="13">
        <v>43880</v>
      </c>
      <c r="D34" s="13">
        <v>43853</v>
      </c>
      <c r="E34" s="13"/>
      <c r="F34" s="13"/>
      <c r="G34" s="1">
        <f t="shared" si="0"/>
        <v>-27</v>
      </c>
      <c r="H34" s="12">
        <f t="shared" si="1"/>
        <v>-4487.9399999999996</v>
      </c>
    </row>
    <row r="35" spans="1:8" x14ac:dyDescent="0.25">
      <c r="A35" s="19" t="s">
        <v>53</v>
      </c>
      <c r="B35" s="12">
        <v>180.67</v>
      </c>
      <c r="C35" s="13">
        <v>43880</v>
      </c>
      <c r="D35" s="13">
        <v>43853</v>
      </c>
      <c r="E35" s="13"/>
      <c r="F35" s="13"/>
      <c r="G35" s="1">
        <f t="shared" si="0"/>
        <v>-27</v>
      </c>
      <c r="H35" s="12">
        <f t="shared" si="1"/>
        <v>-4878.0899999999992</v>
      </c>
    </row>
    <row r="36" spans="1:8" x14ac:dyDescent="0.25">
      <c r="A36" s="19" t="s">
        <v>54</v>
      </c>
      <c r="B36" s="12">
        <v>180.67</v>
      </c>
      <c r="C36" s="13">
        <v>43880</v>
      </c>
      <c r="D36" s="13">
        <v>43853</v>
      </c>
      <c r="E36" s="13"/>
      <c r="F36" s="13"/>
      <c r="G36" s="1">
        <f t="shared" si="0"/>
        <v>-27</v>
      </c>
      <c r="H36" s="12">
        <f t="shared" si="1"/>
        <v>-4878.0899999999992</v>
      </c>
    </row>
    <row r="37" spans="1:8" x14ac:dyDescent="0.25">
      <c r="A37" s="19" t="s">
        <v>55</v>
      </c>
      <c r="B37" s="12">
        <v>245.79</v>
      </c>
      <c r="C37" s="13">
        <v>43880</v>
      </c>
      <c r="D37" s="13">
        <v>43853</v>
      </c>
      <c r="E37" s="13"/>
      <c r="F37" s="13"/>
      <c r="G37" s="1">
        <f t="shared" si="0"/>
        <v>-27</v>
      </c>
      <c r="H37" s="12">
        <f t="shared" si="1"/>
        <v>-6636.33</v>
      </c>
    </row>
    <row r="38" spans="1:8" x14ac:dyDescent="0.25">
      <c r="A38" s="19" t="s">
        <v>56</v>
      </c>
      <c r="B38" s="12">
        <v>180.67</v>
      </c>
      <c r="C38" s="13">
        <v>43880</v>
      </c>
      <c r="D38" s="13">
        <v>43853</v>
      </c>
      <c r="E38" s="13"/>
      <c r="F38" s="13"/>
      <c r="G38" s="1">
        <f t="shared" si="0"/>
        <v>-27</v>
      </c>
      <c r="H38" s="12">
        <f t="shared" si="1"/>
        <v>-4878.0899999999992</v>
      </c>
    </row>
    <row r="39" spans="1:8" x14ac:dyDescent="0.25">
      <c r="A39" s="19" t="s">
        <v>57</v>
      </c>
      <c r="B39" s="12">
        <v>190</v>
      </c>
      <c r="C39" s="13">
        <v>43880</v>
      </c>
      <c r="D39" s="13">
        <v>43853</v>
      </c>
      <c r="E39" s="13"/>
      <c r="F39" s="13"/>
      <c r="G39" s="1">
        <f t="shared" si="0"/>
        <v>-27</v>
      </c>
      <c r="H39" s="12">
        <f t="shared" si="1"/>
        <v>-5130</v>
      </c>
    </row>
    <row r="40" spans="1:8" x14ac:dyDescent="0.25">
      <c r="A40" s="19" t="s">
        <v>58</v>
      </c>
      <c r="B40" s="12">
        <v>145.72</v>
      </c>
      <c r="C40" s="13">
        <v>43880</v>
      </c>
      <c r="D40" s="13">
        <v>43853</v>
      </c>
      <c r="E40" s="13"/>
      <c r="F40" s="13"/>
      <c r="G40" s="1">
        <f t="shared" si="0"/>
        <v>-27</v>
      </c>
      <c r="H40" s="12">
        <f t="shared" si="1"/>
        <v>-3934.44</v>
      </c>
    </row>
    <row r="41" spans="1:8" x14ac:dyDescent="0.25">
      <c r="A41" s="19" t="s">
        <v>59</v>
      </c>
      <c r="B41" s="12">
        <v>225.8</v>
      </c>
      <c r="C41" s="13">
        <v>43880</v>
      </c>
      <c r="D41" s="13">
        <v>43853</v>
      </c>
      <c r="E41" s="13"/>
      <c r="F41" s="13"/>
      <c r="G41" s="1">
        <f t="shared" si="0"/>
        <v>-27</v>
      </c>
      <c r="H41" s="12">
        <f t="shared" si="1"/>
        <v>-6096.6</v>
      </c>
    </row>
    <row r="42" spans="1:8" x14ac:dyDescent="0.25">
      <c r="A42" s="19" t="s">
        <v>60</v>
      </c>
      <c r="B42" s="12">
        <v>30.02</v>
      </c>
      <c r="C42" s="13">
        <v>43883</v>
      </c>
      <c r="D42" s="13">
        <v>43853</v>
      </c>
      <c r="E42" s="13"/>
      <c r="F42" s="13"/>
      <c r="G42" s="1">
        <f t="shared" si="0"/>
        <v>-30</v>
      </c>
      <c r="H42" s="12">
        <f t="shared" si="1"/>
        <v>-900.6</v>
      </c>
    </row>
    <row r="43" spans="1:8" x14ac:dyDescent="0.25">
      <c r="A43" s="19" t="s">
        <v>61</v>
      </c>
      <c r="B43" s="12">
        <v>3.06</v>
      </c>
      <c r="C43" s="13">
        <v>43883</v>
      </c>
      <c r="D43" s="13">
        <v>43853</v>
      </c>
      <c r="E43" s="13"/>
      <c r="F43" s="13"/>
      <c r="G43" s="1">
        <f t="shared" si="0"/>
        <v>-30</v>
      </c>
      <c r="H43" s="12">
        <f t="shared" si="1"/>
        <v>-91.8</v>
      </c>
    </row>
    <row r="44" spans="1:8" x14ac:dyDescent="0.25">
      <c r="A44" s="19" t="s">
        <v>62</v>
      </c>
      <c r="B44" s="12">
        <v>3000</v>
      </c>
      <c r="C44" s="13">
        <v>43883</v>
      </c>
      <c r="D44" s="13">
        <v>43853</v>
      </c>
      <c r="E44" s="13"/>
      <c r="F44" s="13"/>
      <c r="G44" s="1">
        <f t="shared" si="0"/>
        <v>-30</v>
      </c>
      <c r="H44" s="12">
        <f t="shared" si="1"/>
        <v>-90000</v>
      </c>
    </row>
    <row r="45" spans="1:8" x14ac:dyDescent="0.25">
      <c r="A45" s="19" t="s">
        <v>63</v>
      </c>
      <c r="B45" s="12">
        <v>1401.09</v>
      </c>
      <c r="C45" s="13">
        <v>43890</v>
      </c>
      <c r="D45" s="13">
        <v>43861</v>
      </c>
      <c r="E45" s="13"/>
      <c r="F45" s="13"/>
      <c r="G45" s="1">
        <f t="shared" si="0"/>
        <v>-29</v>
      </c>
      <c r="H45" s="12">
        <f t="shared" si="1"/>
        <v>-40631.61</v>
      </c>
    </row>
    <row r="46" spans="1:8" x14ac:dyDescent="0.25">
      <c r="A46" s="19" t="s">
        <v>64</v>
      </c>
      <c r="B46" s="12">
        <v>1900</v>
      </c>
      <c r="C46" s="13">
        <v>43890</v>
      </c>
      <c r="D46" s="13">
        <v>43861</v>
      </c>
      <c r="E46" s="13"/>
      <c r="F46" s="13"/>
      <c r="G46" s="1">
        <f t="shared" si="0"/>
        <v>-29</v>
      </c>
      <c r="H46" s="12">
        <f t="shared" si="1"/>
        <v>-55100</v>
      </c>
    </row>
    <row r="47" spans="1:8" x14ac:dyDescent="0.25">
      <c r="A47" s="19" t="s">
        <v>65</v>
      </c>
      <c r="B47" s="12">
        <v>9.82</v>
      </c>
      <c r="C47" s="13">
        <v>43891</v>
      </c>
      <c r="D47" s="13">
        <v>43861</v>
      </c>
      <c r="E47" s="13"/>
      <c r="F47" s="13"/>
      <c r="G47" s="1">
        <f t="shared" si="0"/>
        <v>-30</v>
      </c>
      <c r="H47" s="12">
        <f t="shared" si="1"/>
        <v>-294.60000000000002</v>
      </c>
    </row>
    <row r="48" spans="1:8" x14ac:dyDescent="0.25">
      <c r="A48" s="19" t="s">
        <v>66</v>
      </c>
      <c r="B48" s="12">
        <v>13500</v>
      </c>
      <c r="C48" s="13">
        <v>43869</v>
      </c>
      <c r="D48" s="13">
        <v>43868</v>
      </c>
      <c r="E48" s="13"/>
      <c r="F48" s="13"/>
      <c r="G48" s="1">
        <f t="shared" si="0"/>
        <v>-1</v>
      </c>
      <c r="H48" s="12">
        <f t="shared" si="1"/>
        <v>-13500</v>
      </c>
    </row>
    <row r="49" spans="1:8" x14ac:dyDescent="0.25">
      <c r="A49" s="19" t="s">
        <v>67</v>
      </c>
      <c r="B49" s="12">
        <v>485.99</v>
      </c>
      <c r="C49" s="13">
        <v>43887</v>
      </c>
      <c r="D49" s="13">
        <v>43868</v>
      </c>
      <c r="E49" s="13"/>
      <c r="F49" s="13"/>
      <c r="G49" s="1">
        <f t="shared" si="0"/>
        <v>-19</v>
      </c>
      <c r="H49" s="12">
        <f t="shared" si="1"/>
        <v>-9233.81</v>
      </c>
    </row>
    <row r="50" spans="1:8" x14ac:dyDescent="0.25">
      <c r="A50" s="19" t="s">
        <v>68</v>
      </c>
      <c r="B50" s="12">
        <v>2576</v>
      </c>
      <c r="C50" s="13">
        <v>43890</v>
      </c>
      <c r="D50" s="13">
        <v>43868</v>
      </c>
      <c r="E50" s="13"/>
      <c r="F50" s="13"/>
      <c r="G50" s="1">
        <f t="shared" si="0"/>
        <v>-22</v>
      </c>
      <c r="H50" s="12">
        <f t="shared" si="1"/>
        <v>-56672</v>
      </c>
    </row>
    <row r="51" spans="1:8" x14ac:dyDescent="0.25">
      <c r="A51" s="19" t="s">
        <v>69</v>
      </c>
      <c r="B51" s="12">
        <v>278</v>
      </c>
      <c r="C51" s="13">
        <v>43897</v>
      </c>
      <c r="D51" s="13">
        <v>43868</v>
      </c>
      <c r="E51" s="13"/>
      <c r="F51" s="13"/>
      <c r="G51" s="1">
        <f t="shared" si="0"/>
        <v>-29</v>
      </c>
      <c r="H51" s="12">
        <f t="shared" si="1"/>
        <v>-8062</v>
      </c>
    </row>
    <row r="52" spans="1:8" x14ac:dyDescent="0.25">
      <c r="A52" s="19" t="s">
        <v>70</v>
      </c>
      <c r="B52" s="12">
        <v>131.30000000000001</v>
      </c>
      <c r="C52" s="13">
        <v>43897</v>
      </c>
      <c r="D52" s="13">
        <v>43868</v>
      </c>
      <c r="E52" s="13"/>
      <c r="F52" s="13"/>
      <c r="G52" s="1">
        <f t="shared" si="0"/>
        <v>-29</v>
      </c>
      <c r="H52" s="12">
        <f t="shared" si="1"/>
        <v>-3807.7000000000003</v>
      </c>
    </row>
    <row r="53" spans="1:8" x14ac:dyDescent="0.25">
      <c r="A53" s="19" t="s">
        <v>71</v>
      </c>
      <c r="B53" s="12">
        <v>3252</v>
      </c>
      <c r="C53" s="13">
        <v>43897</v>
      </c>
      <c r="D53" s="13">
        <v>43868</v>
      </c>
      <c r="E53" s="13"/>
      <c r="F53" s="13"/>
      <c r="G53" s="1">
        <f t="shared" si="0"/>
        <v>-29</v>
      </c>
      <c r="H53" s="12">
        <f t="shared" si="1"/>
        <v>-94308</v>
      </c>
    </row>
    <row r="54" spans="1:8" x14ac:dyDescent="0.25">
      <c r="A54" s="19" t="s">
        <v>72</v>
      </c>
      <c r="B54" s="12">
        <v>236.84</v>
      </c>
      <c r="C54" s="13">
        <v>43897</v>
      </c>
      <c r="D54" s="13">
        <v>43868</v>
      </c>
      <c r="E54" s="13"/>
      <c r="F54" s="13"/>
      <c r="G54" s="1">
        <f t="shared" si="0"/>
        <v>-29</v>
      </c>
      <c r="H54" s="12">
        <f t="shared" si="1"/>
        <v>-6868.36</v>
      </c>
    </row>
    <row r="55" spans="1:8" x14ac:dyDescent="0.25">
      <c r="A55" s="19" t="s">
        <v>73</v>
      </c>
      <c r="B55" s="12">
        <v>200</v>
      </c>
      <c r="C55" s="13">
        <v>43897</v>
      </c>
      <c r="D55" s="13">
        <v>43868</v>
      </c>
      <c r="E55" s="13"/>
      <c r="F55" s="13"/>
      <c r="G55" s="1">
        <f t="shared" si="0"/>
        <v>-29</v>
      </c>
      <c r="H55" s="12">
        <f t="shared" si="1"/>
        <v>-5800</v>
      </c>
    </row>
    <row r="56" spans="1:8" x14ac:dyDescent="0.25">
      <c r="A56" s="19" t="s">
        <v>74</v>
      </c>
      <c r="B56" s="12">
        <v>1056</v>
      </c>
      <c r="C56" s="13">
        <v>43897</v>
      </c>
      <c r="D56" s="13">
        <v>43868</v>
      </c>
      <c r="E56" s="13"/>
      <c r="F56" s="13"/>
      <c r="G56" s="1">
        <f t="shared" si="0"/>
        <v>-29</v>
      </c>
      <c r="H56" s="12">
        <f t="shared" si="1"/>
        <v>-30624</v>
      </c>
    </row>
    <row r="57" spans="1:8" x14ac:dyDescent="0.25">
      <c r="A57" s="19" t="s">
        <v>75</v>
      </c>
      <c r="B57" s="12">
        <v>1400</v>
      </c>
      <c r="C57" s="13">
        <v>43898</v>
      </c>
      <c r="D57" s="13">
        <v>43868</v>
      </c>
      <c r="E57" s="13"/>
      <c r="F57" s="13"/>
      <c r="G57" s="1">
        <f t="shared" si="0"/>
        <v>-30</v>
      </c>
      <c r="H57" s="12">
        <f t="shared" si="1"/>
        <v>-42000</v>
      </c>
    </row>
    <row r="58" spans="1:8" x14ac:dyDescent="0.25">
      <c r="A58" s="19" t="s">
        <v>76</v>
      </c>
      <c r="B58" s="12">
        <v>8360</v>
      </c>
      <c r="C58" s="13">
        <v>43901</v>
      </c>
      <c r="D58" s="13">
        <v>43872</v>
      </c>
      <c r="E58" s="13"/>
      <c r="F58" s="13"/>
      <c r="G58" s="1">
        <f t="shared" si="0"/>
        <v>-29</v>
      </c>
      <c r="H58" s="12">
        <f t="shared" si="1"/>
        <v>-242440</v>
      </c>
    </row>
    <row r="59" spans="1:8" x14ac:dyDescent="0.25">
      <c r="A59" s="19" t="s">
        <v>77</v>
      </c>
      <c r="B59" s="12">
        <v>11857.5</v>
      </c>
      <c r="C59" s="13">
        <v>43901</v>
      </c>
      <c r="D59" s="13">
        <v>43872</v>
      </c>
      <c r="E59" s="13"/>
      <c r="F59" s="13"/>
      <c r="G59" s="1">
        <f t="shared" si="0"/>
        <v>-29</v>
      </c>
      <c r="H59" s="12">
        <f t="shared" si="1"/>
        <v>-343867.5</v>
      </c>
    </row>
    <row r="60" spans="1:8" x14ac:dyDescent="0.25">
      <c r="A60" s="19" t="s">
        <v>78</v>
      </c>
      <c r="B60" s="12">
        <v>2100</v>
      </c>
      <c r="C60" s="13">
        <v>43901</v>
      </c>
      <c r="D60" s="13">
        <v>43872</v>
      </c>
      <c r="E60" s="13"/>
      <c r="F60" s="13"/>
      <c r="G60" s="1">
        <f t="shared" si="0"/>
        <v>-29</v>
      </c>
      <c r="H60" s="12">
        <f t="shared" si="1"/>
        <v>-60900</v>
      </c>
    </row>
    <row r="61" spans="1:8" x14ac:dyDescent="0.25">
      <c r="A61" s="19" t="s">
        <v>79</v>
      </c>
      <c r="B61" s="12">
        <v>34.159999999999997</v>
      </c>
      <c r="C61" s="13">
        <v>43901</v>
      </c>
      <c r="D61" s="13">
        <v>43872</v>
      </c>
      <c r="E61" s="13"/>
      <c r="F61" s="13"/>
      <c r="G61" s="1">
        <f t="shared" si="0"/>
        <v>-29</v>
      </c>
      <c r="H61" s="12">
        <f t="shared" si="1"/>
        <v>-990.63999999999987</v>
      </c>
    </row>
    <row r="62" spans="1:8" x14ac:dyDescent="0.25">
      <c r="A62" s="19" t="s">
        <v>80</v>
      </c>
      <c r="B62" s="12">
        <v>11700</v>
      </c>
      <c r="C62" s="13">
        <v>43847</v>
      </c>
      <c r="D62" s="13">
        <v>43880</v>
      </c>
      <c r="E62" s="13"/>
      <c r="F62" s="13"/>
      <c r="G62" s="1">
        <f t="shared" si="0"/>
        <v>33</v>
      </c>
      <c r="H62" s="12">
        <f t="shared" si="1"/>
        <v>386100</v>
      </c>
    </row>
    <row r="63" spans="1:8" x14ac:dyDescent="0.25">
      <c r="A63" s="19" t="s">
        <v>81</v>
      </c>
      <c r="B63" s="12">
        <v>360</v>
      </c>
      <c r="C63" s="13">
        <v>43903</v>
      </c>
      <c r="D63" s="13">
        <v>43880</v>
      </c>
      <c r="E63" s="13"/>
      <c r="F63" s="13"/>
      <c r="G63" s="1">
        <f t="shared" si="0"/>
        <v>-23</v>
      </c>
      <c r="H63" s="12">
        <f t="shared" si="1"/>
        <v>-8280</v>
      </c>
    </row>
    <row r="64" spans="1:8" x14ac:dyDescent="0.25">
      <c r="A64" s="19" t="s">
        <v>82</v>
      </c>
      <c r="B64" s="12">
        <v>575.58000000000004</v>
      </c>
      <c r="C64" s="13">
        <v>43903</v>
      </c>
      <c r="D64" s="13">
        <v>43880</v>
      </c>
      <c r="E64" s="13"/>
      <c r="F64" s="13"/>
      <c r="G64" s="1">
        <f t="shared" si="0"/>
        <v>-23</v>
      </c>
      <c r="H64" s="12">
        <f t="shared" si="1"/>
        <v>-13238.34</v>
      </c>
    </row>
    <row r="65" spans="1:8" x14ac:dyDescent="0.25">
      <c r="A65" s="19" t="s">
        <v>83</v>
      </c>
      <c r="B65" s="12">
        <v>4000</v>
      </c>
      <c r="C65" s="13">
        <v>43905</v>
      </c>
      <c r="D65" s="13">
        <v>43880</v>
      </c>
      <c r="E65" s="13"/>
      <c r="F65" s="13"/>
      <c r="G65" s="1">
        <f t="shared" si="0"/>
        <v>-25</v>
      </c>
      <c r="H65" s="12">
        <f t="shared" si="1"/>
        <v>-100000</v>
      </c>
    </row>
    <row r="66" spans="1:8" x14ac:dyDescent="0.25">
      <c r="A66" s="19" t="s">
        <v>84</v>
      </c>
      <c r="B66" s="12">
        <v>404</v>
      </c>
      <c r="C66" s="13">
        <v>43910</v>
      </c>
      <c r="D66" s="13">
        <v>43880</v>
      </c>
      <c r="E66" s="13"/>
      <c r="F66" s="13"/>
      <c r="G66" s="1">
        <f t="shared" si="0"/>
        <v>-30</v>
      </c>
      <c r="H66" s="12">
        <f t="shared" si="1"/>
        <v>-12120</v>
      </c>
    </row>
    <row r="67" spans="1:8" x14ac:dyDescent="0.25">
      <c r="A67" s="19" t="s">
        <v>85</v>
      </c>
      <c r="B67" s="12">
        <v>4951.8900000000003</v>
      </c>
      <c r="C67" s="13">
        <v>43910</v>
      </c>
      <c r="D67" s="13">
        <v>43880</v>
      </c>
      <c r="E67" s="13"/>
      <c r="F67" s="13"/>
      <c r="G67" s="1">
        <f t="shared" si="0"/>
        <v>-30</v>
      </c>
      <c r="H67" s="12">
        <f t="shared" si="1"/>
        <v>-148556.70000000001</v>
      </c>
    </row>
    <row r="68" spans="1:8" x14ac:dyDescent="0.25">
      <c r="A68" s="19" t="s">
        <v>86</v>
      </c>
      <c r="B68" s="12">
        <v>921.8</v>
      </c>
      <c r="C68" s="13">
        <v>43908</v>
      </c>
      <c r="D68" s="13">
        <v>43888</v>
      </c>
      <c r="E68" s="13"/>
      <c r="F68" s="13"/>
      <c r="G68" s="1">
        <f t="shared" si="0"/>
        <v>-20</v>
      </c>
      <c r="H68" s="12">
        <f t="shared" si="1"/>
        <v>-18436</v>
      </c>
    </row>
    <row r="69" spans="1:8" x14ac:dyDescent="0.25">
      <c r="A69" s="19" t="s">
        <v>87</v>
      </c>
      <c r="B69" s="12">
        <v>262</v>
      </c>
      <c r="C69" s="13">
        <v>43911</v>
      </c>
      <c r="D69" s="13">
        <v>43888</v>
      </c>
      <c r="E69" s="13"/>
      <c r="F69" s="13"/>
      <c r="G69" s="1">
        <f t="shared" ref="G69:G132" si="2">D69-C69-(F69-E69)</f>
        <v>-23</v>
      </c>
      <c r="H69" s="12">
        <f t="shared" ref="H69:H132" si="3">B69*G69</f>
        <v>-6026</v>
      </c>
    </row>
    <row r="70" spans="1:8" x14ac:dyDescent="0.25">
      <c r="A70" s="19" t="s">
        <v>88</v>
      </c>
      <c r="B70" s="12">
        <v>338</v>
      </c>
      <c r="C70" s="13">
        <v>43911</v>
      </c>
      <c r="D70" s="13">
        <v>43888</v>
      </c>
      <c r="E70" s="13"/>
      <c r="F70" s="13"/>
      <c r="G70" s="1">
        <f t="shared" si="2"/>
        <v>-23</v>
      </c>
      <c r="H70" s="12">
        <f t="shared" si="3"/>
        <v>-7774</v>
      </c>
    </row>
    <row r="71" spans="1:8" x14ac:dyDescent="0.25">
      <c r="A71" s="19" t="s">
        <v>89</v>
      </c>
      <c r="B71" s="12">
        <v>356.88</v>
      </c>
      <c r="C71" s="13">
        <v>43911</v>
      </c>
      <c r="D71" s="13">
        <v>43888</v>
      </c>
      <c r="E71" s="13"/>
      <c r="F71" s="13"/>
      <c r="G71" s="1">
        <f t="shared" si="2"/>
        <v>-23</v>
      </c>
      <c r="H71" s="12">
        <f t="shared" si="3"/>
        <v>-8208.24</v>
      </c>
    </row>
    <row r="72" spans="1:8" x14ac:dyDescent="0.25">
      <c r="A72" s="19" t="s">
        <v>90</v>
      </c>
      <c r="B72" s="12">
        <v>650</v>
      </c>
      <c r="C72" s="13">
        <v>43917</v>
      </c>
      <c r="D72" s="13">
        <v>43888</v>
      </c>
      <c r="E72" s="13"/>
      <c r="F72" s="13"/>
      <c r="G72" s="1">
        <f t="shared" si="2"/>
        <v>-29</v>
      </c>
      <c r="H72" s="12">
        <f t="shared" si="3"/>
        <v>-18850</v>
      </c>
    </row>
    <row r="73" spans="1:8" x14ac:dyDescent="0.25">
      <c r="A73" s="19" t="s">
        <v>91</v>
      </c>
      <c r="B73" s="12">
        <v>250</v>
      </c>
      <c r="C73" s="13">
        <v>43917</v>
      </c>
      <c r="D73" s="13">
        <v>43888</v>
      </c>
      <c r="E73" s="13"/>
      <c r="F73" s="13"/>
      <c r="G73" s="1">
        <f t="shared" si="2"/>
        <v>-29</v>
      </c>
      <c r="H73" s="12">
        <f t="shared" si="3"/>
        <v>-7250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92672.270000000033</v>
      </c>
      <c r="C1">
        <f>COUNTA(A4:A203)</f>
        <v>79</v>
      </c>
      <c r="G1" s="16">
        <f>IF(B1&lt;&gt;0,H1/B1,0)</f>
        <v>15.448974002687105</v>
      </c>
      <c r="H1" s="15">
        <f>SUM(H4:H195)</f>
        <v>1431691.4900000007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92</v>
      </c>
      <c r="B4" s="12">
        <v>670</v>
      </c>
      <c r="C4" s="13">
        <v>43835</v>
      </c>
      <c r="D4" s="13">
        <v>43927</v>
      </c>
      <c r="E4" s="13"/>
      <c r="F4" s="13"/>
      <c r="G4" s="1">
        <f>D4-C4-(F4-E4)</f>
        <v>92</v>
      </c>
      <c r="H4" s="12">
        <f>B4*G4</f>
        <v>61640</v>
      </c>
    </row>
    <row r="5" spans="1:8" x14ac:dyDescent="0.25">
      <c r="A5" s="19" t="s">
        <v>93</v>
      </c>
      <c r="B5" s="12">
        <v>28925</v>
      </c>
      <c r="C5" s="13">
        <v>43834</v>
      </c>
      <c r="D5" s="13">
        <v>43927</v>
      </c>
      <c r="E5" s="13"/>
      <c r="F5" s="13"/>
      <c r="G5" s="1">
        <f t="shared" ref="G5:G68" si="0">D5-C5-(F5-E5)</f>
        <v>93</v>
      </c>
      <c r="H5" s="12">
        <f t="shared" ref="H5:H68" si="1">B5*G5</f>
        <v>2690025</v>
      </c>
    </row>
    <row r="6" spans="1:8" x14ac:dyDescent="0.25">
      <c r="A6" s="19" t="s">
        <v>94</v>
      </c>
      <c r="B6" s="12">
        <v>1611.9</v>
      </c>
      <c r="C6" s="13">
        <v>43926</v>
      </c>
      <c r="D6" s="13">
        <v>43927</v>
      </c>
      <c r="E6" s="13"/>
      <c r="F6" s="13"/>
      <c r="G6" s="1">
        <f t="shared" si="0"/>
        <v>1</v>
      </c>
      <c r="H6" s="12">
        <f t="shared" si="1"/>
        <v>1611.9</v>
      </c>
    </row>
    <row r="7" spans="1:8" x14ac:dyDescent="0.25">
      <c r="A7" s="19" t="s">
        <v>95</v>
      </c>
      <c r="B7" s="12">
        <v>269.83999999999997</v>
      </c>
      <c r="C7" s="13">
        <v>43933</v>
      </c>
      <c r="D7" s="13">
        <v>43927</v>
      </c>
      <c r="E7" s="13"/>
      <c r="F7" s="13"/>
      <c r="G7" s="1">
        <f t="shared" si="0"/>
        <v>-6</v>
      </c>
      <c r="H7" s="12">
        <f t="shared" si="1"/>
        <v>-1619.04</v>
      </c>
    </row>
    <row r="8" spans="1:8" x14ac:dyDescent="0.25">
      <c r="A8" s="19" t="s">
        <v>96</v>
      </c>
      <c r="B8" s="12">
        <v>716</v>
      </c>
      <c r="C8" s="13">
        <v>43933</v>
      </c>
      <c r="D8" s="13">
        <v>43927</v>
      </c>
      <c r="E8" s="13"/>
      <c r="F8" s="13"/>
      <c r="G8" s="1">
        <f t="shared" si="0"/>
        <v>-6</v>
      </c>
      <c r="H8" s="12">
        <f t="shared" si="1"/>
        <v>-4296</v>
      </c>
    </row>
    <row r="9" spans="1:8" x14ac:dyDescent="0.25">
      <c r="A9" s="19" t="s">
        <v>97</v>
      </c>
      <c r="B9" s="12">
        <v>409</v>
      </c>
      <c r="C9" s="13">
        <v>43933</v>
      </c>
      <c r="D9" s="13">
        <v>43927</v>
      </c>
      <c r="E9" s="13"/>
      <c r="F9" s="13"/>
      <c r="G9" s="1">
        <f t="shared" si="0"/>
        <v>-6</v>
      </c>
      <c r="H9" s="12">
        <f t="shared" si="1"/>
        <v>-2454</v>
      </c>
    </row>
    <row r="10" spans="1:8" x14ac:dyDescent="0.25">
      <c r="A10" s="19" t="s">
        <v>98</v>
      </c>
      <c r="B10" s="12">
        <v>360</v>
      </c>
      <c r="C10" s="13">
        <v>43933</v>
      </c>
      <c r="D10" s="13">
        <v>43927</v>
      </c>
      <c r="E10" s="13"/>
      <c r="F10" s="13"/>
      <c r="G10" s="1">
        <f t="shared" si="0"/>
        <v>-6</v>
      </c>
      <c r="H10" s="12">
        <f t="shared" si="1"/>
        <v>-2160</v>
      </c>
    </row>
    <row r="11" spans="1:8" x14ac:dyDescent="0.25">
      <c r="A11" s="19" t="s">
        <v>99</v>
      </c>
      <c r="B11" s="12">
        <v>516.99</v>
      </c>
      <c r="C11" s="13">
        <v>43933</v>
      </c>
      <c r="D11" s="13">
        <v>43927</v>
      </c>
      <c r="E11" s="13"/>
      <c r="F11" s="13"/>
      <c r="G11" s="1">
        <f t="shared" si="0"/>
        <v>-6</v>
      </c>
      <c r="H11" s="12">
        <f t="shared" si="1"/>
        <v>-3101.94</v>
      </c>
    </row>
    <row r="12" spans="1:8" x14ac:dyDescent="0.25">
      <c r="A12" s="19" t="s">
        <v>100</v>
      </c>
      <c r="B12" s="12">
        <v>58.54</v>
      </c>
      <c r="C12" s="13">
        <v>43938</v>
      </c>
      <c r="D12" s="13">
        <v>43927</v>
      </c>
      <c r="E12" s="13"/>
      <c r="F12" s="13"/>
      <c r="G12" s="1">
        <f t="shared" si="0"/>
        <v>-11</v>
      </c>
      <c r="H12" s="12">
        <f t="shared" si="1"/>
        <v>-643.93999999999994</v>
      </c>
    </row>
    <row r="13" spans="1:8" x14ac:dyDescent="0.25">
      <c r="A13" s="19" t="s">
        <v>101</v>
      </c>
      <c r="B13" s="12">
        <v>636.37</v>
      </c>
      <c r="C13" s="13">
        <v>43938</v>
      </c>
      <c r="D13" s="13">
        <v>43927</v>
      </c>
      <c r="E13" s="13"/>
      <c r="F13" s="13"/>
      <c r="G13" s="1">
        <f t="shared" si="0"/>
        <v>-11</v>
      </c>
      <c r="H13" s="12">
        <f t="shared" si="1"/>
        <v>-7000.07</v>
      </c>
    </row>
    <row r="14" spans="1:8" x14ac:dyDescent="0.25">
      <c r="A14" s="19" t="s">
        <v>102</v>
      </c>
      <c r="B14" s="12">
        <v>228.29</v>
      </c>
      <c r="C14" s="13">
        <v>43938</v>
      </c>
      <c r="D14" s="13">
        <v>43927</v>
      </c>
      <c r="E14" s="13"/>
      <c r="F14" s="13"/>
      <c r="G14" s="1">
        <f t="shared" si="0"/>
        <v>-11</v>
      </c>
      <c r="H14" s="12">
        <f t="shared" si="1"/>
        <v>-2511.19</v>
      </c>
    </row>
    <row r="15" spans="1:8" x14ac:dyDescent="0.25">
      <c r="A15" s="19" t="s">
        <v>103</v>
      </c>
      <c r="B15" s="12">
        <v>145.72</v>
      </c>
      <c r="C15" s="13">
        <v>43938</v>
      </c>
      <c r="D15" s="13">
        <v>43927</v>
      </c>
      <c r="E15" s="13"/>
      <c r="F15" s="13"/>
      <c r="G15" s="1">
        <f t="shared" si="0"/>
        <v>-11</v>
      </c>
      <c r="H15" s="12">
        <f t="shared" si="1"/>
        <v>-1602.92</v>
      </c>
    </row>
    <row r="16" spans="1:8" x14ac:dyDescent="0.25">
      <c r="A16" s="19" t="s">
        <v>104</v>
      </c>
      <c r="B16" s="12">
        <v>180.36</v>
      </c>
      <c r="C16" s="13">
        <v>43938</v>
      </c>
      <c r="D16" s="13">
        <v>43927</v>
      </c>
      <c r="E16" s="13"/>
      <c r="F16" s="13"/>
      <c r="G16" s="1">
        <f t="shared" si="0"/>
        <v>-11</v>
      </c>
      <c r="H16" s="12">
        <f t="shared" si="1"/>
        <v>-1983.96</v>
      </c>
    </row>
    <row r="17" spans="1:8" x14ac:dyDescent="0.25">
      <c r="A17" s="19" t="s">
        <v>105</v>
      </c>
      <c r="B17" s="12">
        <v>180.36</v>
      </c>
      <c r="C17" s="13">
        <v>43938</v>
      </c>
      <c r="D17" s="13">
        <v>43927</v>
      </c>
      <c r="E17" s="13"/>
      <c r="F17" s="13"/>
      <c r="G17" s="1">
        <f t="shared" si="0"/>
        <v>-11</v>
      </c>
      <c r="H17" s="12">
        <f t="shared" si="1"/>
        <v>-1983.96</v>
      </c>
    </row>
    <row r="18" spans="1:8" x14ac:dyDescent="0.25">
      <c r="A18" s="19" t="s">
        <v>106</v>
      </c>
      <c r="B18" s="12">
        <v>145.72</v>
      </c>
      <c r="C18" s="13">
        <v>43938</v>
      </c>
      <c r="D18" s="13">
        <v>43927</v>
      </c>
      <c r="E18" s="13"/>
      <c r="F18" s="13"/>
      <c r="G18" s="1">
        <f t="shared" si="0"/>
        <v>-11</v>
      </c>
      <c r="H18" s="12">
        <f t="shared" si="1"/>
        <v>-1602.92</v>
      </c>
    </row>
    <row r="19" spans="1:8" x14ac:dyDescent="0.25">
      <c r="A19" s="19" t="s">
        <v>107</v>
      </c>
      <c r="B19" s="12">
        <v>230.8</v>
      </c>
      <c r="C19" s="13">
        <v>43938</v>
      </c>
      <c r="D19" s="13">
        <v>43927</v>
      </c>
      <c r="E19" s="13"/>
      <c r="F19" s="13"/>
      <c r="G19" s="1">
        <f t="shared" si="0"/>
        <v>-11</v>
      </c>
      <c r="H19" s="12">
        <f t="shared" si="1"/>
        <v>-2538.8000000000002</v>
      </c>
    </row>
    <row r="20" spans="1:8" x14ac:dyDescent="0.25">
      <c r="A20" s="19" t="s">
        <v>108</v>
      </c>
      <c r="B20" s="12">
        <v>168.29</v>
      </c>
      <c r="C20" s="13">
        <v>43938</v>
      </c>
      <c r="D20" s="13">
        <v>43927</v>
      </c>
      <c r="E20" s="13"/>
      <c r="F20" s="13"/>
      <c r="G20" s="1">
        <f t="shared" si="0"/>
        <v>-11</v>
      </c>
      <c r="H20" s="12">
        <f t="shared" si="1"/>
        <v>-1851.1899999999998</v>
      </c>
    </row>
    <row r="21" spans="1:8" x14ac:dyDescent="0.25">
      <c r="A21" s="19" t="s">
        <v>109</v>
      </c>
      <c r="B21" s="12">
        <v>150.80000000000001</v>
      </c>
      <c r="C21" s="13">
        <v>43938</v>
      </c>
      <c r="D21" s="13">
        <v>43927</v>
      </c>
      <c r="E21" s="13"/>
      <c r="F21" s="13"/>
      <c r="G21" s="1">
        <f t="shared" si="0"/>
        <v>-11</v>
      </c>
      <c r="H21" s="12">
        <f t="shared" si="1"/>
        <v>-1658.8000000000002</v>
      </c>
    </row>
    <row r="22" spans="1:8" x14ac:dyDescent="0.25">
      <c r="A22" s="19" t="s">
        <v>110</v>
      </c>
      <c r="B22" s="12">
        <v>190</v>
      </c>
      <c r="C22" s="13">
        <v>43938</v>
      </c>
      <c r="D22" s="13">
        <v>43927</v>
      </c>
      <c r="E22" s="13"/>
      <c r="F22" s="13"/>
      <c r="G22" s="1">
        <f t="shared" si="0"/>
        <v>-11</v>
      </c>
      <c r="H22" s="12">
        <f t="shared" si="1"/>
        <v>-2090</v>
      </c>
    </row>
    <row r="23" spans="1:8" x14ac:dyDescent="0.25">
      <c r="A23" s="19" t="s">
        <v>111</v>
      </c>
      <c r="B23" s="12">
        <v>180.36</v>
      </c>
      <c r="C23" s="13">
        <v>43938</v>
      </c>
      <c r="D23" s="13">
        <v>43927</v>
      </c>
      <c r="E23" s="13"/>
      <c r="F23" s="13"/>
      <c r="G23" s="1">
        <f t="shared" si="0"/>
        <v>-11</v>
      </c>
      <c r="H23" s="12">
        <f t="shared" si="1"/>
        <v>-1983.96</v>
      </c>
    </row>
    <row r="24" spans="1:8" x14ac:dyDescent="0.25">
      <c r="A24" s="19" t="s">
        <v>112</v>
      </c>
      <c r="B24" s="12">
        <v>190</v>
      </c>
      <c r="C24" s="13">
        <v>43938</v>
      </c>
      <c r="D24" s="13">
        <v>43927</v>
      </c>
      <c r="E24" s="13"/>
      <c r="F24" s="13"/>
      <c r="G24" s="1">
        <f t="shared" si="0"/>
        <v>-11</v>
      </c>
      <c r="H24" s="12">
        <f t="shared" si="1"/>
        <v>-2090</v>
      </c>
    </row>
    <row r="25" spans="1:8" x14ac:dyDescent="0.25">
      <c r="A25" s="19" t="s">
        <v>113</v>
      </c>
      <c r="B25" s="12">
        <v>245.78</v>
      </c>
      <c r="C25" s="13">
        <v>43938</v>
      </c>
      <c r="D25" s="13">
        <v>43927</v>
      </c>
      <c r="E25" s="13"/>
      <c r="F25" s="13"/>
      <c r="G25" s="1">
        <f t="shared" si="0"/>
        <v>-11</v>
      </c>
      <c r="H25" s="12">
        <f t="shared" si="1"/>
        <v>-2703.58</v>
      </c>
    </row>
    <row r="26" spans="1:8" x14ac:dyDescent="0.25">
      <c r="A26" s="19" t="s">
        <v>114</v>
      </c>
      <c r="B26" s="12">
        <v>3.44</v>
      </c>
      <c r="C26" s="13">
        <v>43938</v>
      </c>
      <c r="D26" s="13">
        <v>43927</v>
      </c>
      <c r="E26" s="13"/>
      <c r="F26" s="13"/>
      <c r="G26" s="1">
        <f t="shared" si="0"/>
        <v>-11</v>
      </c>
      <c r="H26" s="12">
        <f t="shared" si="1"/>
        <v>-37.839999999999996</v>
      </c>
    </row>
    <row r="27" spans="1:8" x14ac:dyDescent="0.25">
      <c r="A27" s="19" t="s">
        <v>115</v>
      </c>
      <c r="B27" s="12">
        <v>45.18</v>
      </c>
      <c r="C27" s="13">
        <v>43975</v>
      </c>
      <c r="D27" s="13">
        <v>43956</v>
      </c>
      <c r="E27" s="13"/>
      <c r="F27" s="13"/>
      <c r="G27" s="1">
        <f t="shared" si="0"/>
        <v>-19</v>
      </c>
      <c r="H27" s="12">
        <f t="shared" si="1"/>
        <v>-858.42</v>
      </c>
    </row>
    <row r="28" spans="1:8" x14ac:dyDescent="0.25">
      <c r="A28" s="19" t="s">
        <v>116</v>
      </c>
      <c r="B28" s="12">
        <v>826.6</v>
      </c>
      <c r="C28" s="13">
        <v>43975</v>
      </c>
      <c r="D28" s="13">
        <v>43956</v>
      </c>
      <c r="E28" s="13"/>
      <c r="F28" s="13"/>
      <c r="G28" s="1">
        <f t="shared" si="0"/>
        <v>-19</v>
      </c>
      <c r="H28" s="12">
        <f t="shared" si="1"/>
        <v>-15705.4</v>
      </c>
    </row>
    <row r="29" spans="1:8" x14ac:dyDescent="0.25">
      <c r="A29" s="19" t="s">
        <v>117</v>
      </c>
      <c r="B29" s="12">
        <v>3650.24</v>
      </c>
      <c r="C29" s="13">
        <v>43975</v>
      </c>
      <c r="D29" s="13">
        <v>43956</v>
      </c>
      <c r="E29" s="13"/>
      <c r="F29" s="13"/>
      <c r="G29" s="1">
        <f t="shared" si="0"/>
        <v>-19</v>
      </c>
      <c r="H29" s="12">
        <f t="shared" si="1"/>
        <v>-69354.559999999998</v>
      </c>
    </row>
    <row r="30" spans="1:8" x14ac:dyDescent="0.25">
      <c r="A30" s="19" t="s">
        <v>118</v>
      </c>
      <c r="B30" s="12">
        <v>1096</v>
      </c>
      <c r="C30" s="13">
        <v>43975</v>
      </c>
      <c r="D30" s="13">
        <v>43956</v>
      </c>
      <c r="E30" s="13"/>
      <c r="F30" s="13"/>
      <c r="G30" s="1">
        <f t="shared" si="0"/>
        <v>-19</v>
      </c>
      <c r="H30" s="12">
        <f t="shared" si="1"/>
        <v>-20824</v>
      </c>
    </row>
    <row r="31" spans="1:8" x14ac:dyDescent="0.25">
      <c r="A31" s="19" t="s">
        <v>119</v>
      </c>
      <c r="B31" s="12">
        <v>75</v>
      </c>
      <c r="C31" s="13">
        <v>43993</v>
      </c>
      <c r="D31" s="13">
        <v>43963</v>
      </c>
      <c r="E31" s="13"/>
      <c r="F31" s="13"/>
      <c r="G31" s="1">
        <f t="shared" si="0"/>
        <v>-30</v>
      </c>
      <c r="H31" s="12">
        <f t="shared" si="1"/>
        <v>-2250</v>
      </c>
    </row>
    <row r="32" spans="1:8" x14ac:dyDescent="0.25">
      <c r="A32" s="19" t="s">
        <v>120</v>
      </c>
      <c r="B32" s="12">
        <v>288</v>
      </c>
      <c r="C32" s="13">
        <v>43993</v>
      </c>
      <c r="D32" s="13">
        <v>43963</v>
      </c>
      <c r="E32" s="13"/>
      <c r="F32" s="13"/>
      <c r="G32" s="1">
        <f t="shared" si="0"/>
        <v>-30</v>
      </c>
      <c r="H32" s="12">
        <f t="shared" si="1"/>
        <v>-8640</v>
      </c>
    </row>
    <row r="33" spans="1:8" x14ac:dyDescent="0.25">
      <c r="A33" s="19" t="s">
        <v>121</v>
      </c>
      <c r="B33" s="12">
        <v>250.46</v>
      </c>
      <c r="C33" s="13">
        <v>43993</v>
      </c>
      <c r="D33" s="13">
        <v>43963</v>
      </c>
      <c r="E33" s="13"/>
      <c r="F33" s="13"/>
      <c r="G33" s="1">
        <f t="shared" si="0"/>
        <v>-30</v>
      </c>
      <c r="H33" s="12">
        <f t="shared" si="1"/>
        <v>-7513.8</v>
      </c>
    </row>
    <row r="34" spans="1:8" x14ac:dyDescent="0.25">
      <c r="A34" s="19" t="s">
        <v>122</v>
      </c>
      <c r="B34" s="12">
        <v>643.65</v>
      </c>
      <c r="C34" s="13">
        <v>43993</v>
      </c>
      <c r="D34" s="13">
        <v>43963</v>
      </c>
      <c r="E34" s="13"/>
      <c r="F34" s="13"/>
      <c r="G34" s="1">
        <f t="shared" si="0"/>
        <v>-30</v>
      </c>
      <c r="H34" s="12">
        <f t="shared" si="1"/>
        <v>-19309.5</v>
      </c>
    </row>
    <row r="35" spans="1:8" x14ac:dyDescent="0.25">
      <c r="A35" s="19" t="s">
        <v>123</v>
      </c>
      <c r="B35" s="12">
        <v>470.5</v>
      </c>
      <c r="C35" s="13">
        <v>43993</v>
      </c>
      <c r="D35" s="13">
        <v>43963</v>
      </c>
      <c r="E35" s="13"/>
      <c r="F35" s="13"/>
      <c r="G35" s="1">
        <f t="shared" si="0"/>
        <v>-30</v>
      </c>
      <c r="H35" s="12">
        <f t="shared" si="1"/>
        <v>-14115</v>
      </c>
    </row>
    <row r="36" spans="1:8" x14ac:dyDescent="0.25">
      <c r="A36" s="19" t="s">
        <v>124</v>
      </c>
      <c r="B36" s="12">
        <v>817.05</v>
      </c>
      <c r="C36" s="13">
        <v>43846</v>
      </c>
      <c r="D36" s="13">
        <v>43973</v>
      </c>
      <c r="E36" s="13"/>
      <c r="F36" s="13"/>
      <c r="G36" s="1">
        <f t="shared" si="0"/>
        <v>127</v>
      </c>
      <c r="H36" s="12">
        <f t="shared" si="1"/>
        <v>103765.34999999999</v>
      </c>
    </row>
    <row r="37" spans="1:8" x14ac:dyDescent="0.25">
      <c r="A37" s="19" t="s">
        <v>125</v>
      </c>
      <c r="B37" s="12">
        <v>2671.96</v>
      </c>
      <c r="C37" s="13">
        <v>44000</v>
      </c>
      <c r="D37" s="13">
        <v>43973</v>
      </c>
      <c r="E37" s="13"/>
      <c r="F37" s="13"/>
      <c r="G37" s="1">
        <f t="shared" si="0"/>
        <v>-27</v>
      </c>
      <c r="H37" s="12">
        <f t="shared" si="1"/>
        <v>-72142.92</v>
      </c>
    </row>
    <row r="38" spans="1:8" x14ac:dyDescent="0.25">
      <c r="A38" s="19" t="s">
        <v>126</v>
      </c>
      <c r="B38" s="12">
        <v>1900</v>
      </c>
      <c r="C38" s="13">
        <v>44000</v>
      </c>
      <c r="D38" s="13">
        <v>43973</v>
      </c>
      <c r="E38" s="13"/>
      <c r="F38" s="13"/>
      <c r="G38" s="1">
        <f t="shared" si="0"/>
        <v>-27</v>
      </c>
      <c r="H38" s="12">
        <f t="shared" si="1"/>
        <v>-51300</v>
      </c>
    </row>
    <row r="39" spans="1:8" x14ac:dyDescent="0.25">
      <c r="A39" s="19" t="s">
        <v>127</v>
      </c>
      <c r="B39" s="12">
        <v>109.86</v>
      </c>
      <c r="C39" s="13">
        <v>44002</v>
      </c>
      <c r="D39" s="13">
        <v>43973</v>
      </c>
      <c r="E39" s="13"/>
      <c r="F39" s="13"/>
      <c r="G39" s="1">
        <f t="shared" si="0"/>
        <v>-29</v>
      </c>
      <c r="H39" s="12">
        <f t="shared" si="1"/>
        <v>-3185.94</v>
      </c>
    </row>
    <row r="40" spans="1:8" x14ac:dyDescent="0.25">
      <c r="A40" s="19" t="s">
        <v>128</v>
      </c>
      <c r="B40" s="12">
        <v>51.16</v>
      </c>
      <c r="C40" s="13">
        <v>44002</v>
      </c>
      <c r="D40" s="13">
        <v>43973</v>
      </c>
      <c r="E40" s="13"/>
      <c r="F40" s="13"/>
      <c r="G40" s="1">
        <f t="shared" si="0"/>
        <v>-29</v>
      </c>
      <c r="H40" s="12">
        <f t="shared" si="1"/>
        <v>-1483.6399999999999</v>
      </c>
    </row>
    <row r="41" spans="1:8" x14ac:dyDescent="0.25">
      <c r="A41" s="19" t="s">
        <v>129</v>
      </c>
      <c r="B41" s="12">
        <v>180.36</v>
      </c>
      <c r="C41" s="13">
        <v>44002</v>
      </c>
      <c r="D41" s="13">
        <v>43973</v>
      </c>
      <c r="E41" s="13"/>
      <c r="F41" s="13"/>
      <c r="G41" s="1">
        <f t="shared" si="0"/>
        <v>-29</v>
      </c>
      <c r="H41" s="12">
        <f t="shared" si="1"/>
        <v>-5230.4400000000005</v>
      </c>
    </row>
    <row r="42" spans="1:8" x14ac:dyDescent="0.25">
      <c r="A42" s="19" t="s">
        <v>130</v>
      </c>
      <c r="B42" s="12">
        <v>145.72</v>
      </c>
      <c r="C42" s="13">
        <v>44002</v>
      </c>
      <c r="D42" s="13">
        <v>43973</v>
      </c>
      <c r="E42" s="13"/>
      <c r="F42" s="13"/>
      <c r="G42" s="1">
        <f t="shared" si="0"/>
        <v>-29</v>
      </c>
      <c r="H42" s="12">
        <f t="shared" si="1"/>
        <v>-4225.88</v>
      </c>
    </row>
    <row r="43" spans="1:8" x14ac:dyDescent="0.25">
      <c r="A43" s="19" t="s">
        <v>131</v>
      </c>
      <c r="B43" s="12">
        <v>155.80000000000001</v>
      </c>
      <c r="C43" s="13">
        <v>44002</v>
      </c>
      <c r="D43" s="13">
        <v>43973</v>
      </c>
      <c r="E43" s="13"/>
      <c r="F43" s="13"/>
      <c r="G43" s="1">
        <f t="shared" si="0"/>
        <v>-29</v>
      </c>
      <c r="H43" s="12">
        <f t="shared" si="1"/>
        <v>-4518.2000000000007</v>
      </c>
    </row>
    <row r="44" spans="1:8" x14ac:dyDescent="0.25">
      <c r="A44" s="19" t="s">
        <v>132</v>
      </c>
      <c r="B44" s="12">
        <v>225.8</v>
      </c>
      <c r="C44" s="13">
        <v>44002</v>
      </c>
      <c r="D44" s="13">
        <v>43973</v>
      </c>
      <c r="E44" s="13"/>
      <c r="F44" s="13"/>
      <c r="G44" s="1">
        <f t="shared" si="0"/>
        <v>-29</v>
      </c>
      <c r="H44" s="12">
        <f t="shared" si="1"/>
        <v>-6548.2000000000007</v>
      </c>
    </row>
    <row r="45" spans="1:8" x14ac:dyDescent="0.25">
      <c r="A45" s="19" t="s">
        <v>133</v>
      </c>
      <c r="B45" s="12">
        <v>190</v>
      </c>
      <c r="C45" s="13">
        <v>44002</v>
      </c>
      <c r="D45" s="13">
        <v>43973</v>
      </c>
      <c r="E45" s="13"/>
      <c r="F45" s="13"/>
      <c r="G45" s="1">
        <f t="shared" si="0"/>
        <v>-29</v>
      </c>
      <c r="H45" s="12">
        <f t="shared" si="1"/>
        <v>-5510</v>
      </c>
    </row>
    <row r="46" spans="1:8" x14ac:dyDescent="0.25">
      <c r="A46" s="19" t="s">
        <v>134</v>
      </c>
      <c r="B46" s="12">
        <v>180.36</v>
      </c>
      <c r="C46" s="13">
        <v>44002</v>
      </c>
      <c r="D46" s="13">
        <v>43973</v>
      </c>
      <c r="E46" s="13"/>
      <c r="F46" s="13"/>
      <c r="G46" s="1">
        <f t="shared" si="0"/>
        <v>-29</v>
      </c>
      <c r="H46" s="12">
        <f t="shared" si="1"/>
        <v>-5230.4400000000005</v>
      </c>
    </row>
    <row r="47" spans="1:8" x14ac:dyDescent="0.25">
      <c r="A47" s="19" t="s">
        <v>135</v>
      </c>
      <c r="B47" s="12">
        <v>180.36</v>
      </c>
      <c r="C47" s="13">
        <v>44002</v>
      </c>
      <c r="D47" s="13">
        <v>43973</v>
      </c>
      <c r="E47" s="13"/>
      <c r="F47" s="13"/>
      <c r="G47" s="1">
        <f t="shared" si="0"/>
        <v>-29</v>
      </c>
      <c r="H47" s="12">
        <f t="shared" si="1"/>
        <v>-5230.4400000000005</v>
      </c>
    </row>
    <row r="48" spans="1:8" x14ac:dyDescent="0.25">
      <c r="A48" s="19" t="s">
        <v>136</v>
      </c>
      <c r="B48" s="12">
        <v>190</v>
      </c>
      <c r="C48" s="13">
        <v>44002</v>
      </c>
      <c r="D48" s="13">
        <v>43973</v>
      </c>
      <c r="E48" s="13"/>
      <c r="F48" s="13"/>
      <c r="G48" s="1">
        <f t="shared" si="0"/>
        <v>-29</v>
      </c>
      <c r="H48" s="12">
        <f t="shared" si="1"/>
        <v>-5510</v>
      </c>
    </row>
    <row r="49" spans="1:8" x14ac:dyDescent="0.25">
      <c r="A49" s="19" t="s">
        <v>137</v>
      </c>
      <c r="B49" s="12">
        <v>145.80000000000001</v>
      </c>
      <c r="C49" s="13">
        <v>44002</v>
      </c>
      <c r="D49" s="13">
        <v>43973</v>
      </c>
      <c r="E49" s="13"/>
      <c r="F49" s="13"/>
      <c r="G49" s="1">
        <f t="shared" si="0"/>
        <v>-29</v>
      </c>
      <c r="H49" s="12">
        <f t="shared" si="1"/>
        <v>-4228.2000000000007</v>
      </c>
    </row>
    <row r="50" spans="1:8" x14ac:dyDescent="0.25">
      <c r="A50" s="19" t="s">
        <v>138</v>
      </c>
      <c r="B50" s="12">
        <v>215.8</v>
      </c>
      <c r="C50" s="13">
        <v>44002</v>
      </c>
      <c r="D50" s="13">
        <v>43973</v>
      </c>
      <c r="E50" s="13"/>
      <c r="F50" s="13"/>
      <c r="G50" s="1">
        <f t="shared" si="0"/>
        <v>-29</v>
      </c>
      <c r="H50" s="12">
        <f t="shared" si="1"/>
        <v>-6258.2000000000007</v>
      </c>
    </row>
    <row r="51" spans="1:8" x14ac:dyDescent="0.25">
      <c r="A51" s="19" t="s">
        <v>139</v>
      </c>
      <c r="B51" s="12">
        <v>145.72</v>
      </c>
      <c r="C51" s="13">
        <v>44002</v>
      </c>
      <c r="D51" s="13">
        <v>43973</v>
      </c>
      <c r="E51" s="13"/>
      <c r="F51" s="13"/>
      <c r="G51" s="1">
        <f t="shared" si="0"/>
        <v>-29</v>
      </c>
      <c r="H51" s="12">
        <f t="shared" si="1"/>
        <v>-4225.88</v>
      </c>
    </row>
    <row r="52" spans="1:8" x14ac:dyDescent="0.25">
      <c r="A52" s="19" t="s">
        <v>140</v>
      </c>
      <c r="B52" s="12">
        <v>225.8</v>
      </c>
      <c r="C52" s="13">
        <v>44002</v>
      </c>
      <c r="D52" s="13">
        <v>43973</v>
      </c>
      <c r="E52" s="13"/>
      <c r="F52" s="13"/>
      <c r="G52" s="1">
        <f t="shared" si="0"/>
        <v>-29</v>
      </c>
      <c r="H52" s="12">
        <f t="shared" si="1"/>
        <v>-6548.2000000000007</v>
      </c>
    </row>
    <row r="53" spans="1:8" x14ac:dyDescent="0.25">
      <c r="A53" s="19" t="s">
        <v>141</v>
      </c>
      <c r="B53" s="12">
        <v>3.44</v>
      </c>
      <c r="C53" s="13">
        <v>44007</v>
      </c>
      <c r="D53" s="13">
        <v>43979</v>
      </c>
      <c r="E53" s="13"/>
      <c r="F53" s="13"/>
      <c r="G53" s="1">
        <f t="shared" si="0"/>
        <v>-28</v>
      </c>
      <c r="H53" s="12">
        <f t="shared" si="1"/>
        <v>-96.32</v>
      </c>
    </row>
    <row r="54" spans="1:8" x14ac:dyDescent="0.25">
      <c r="A54" s="19" t="s">
        <v>142</v>
      </c>
      <c r="B54" s="12">
        <v>716</v>
      </c>
      <c r="C54" s="13">
        <v>44008</v>
      </c>
      <c r="D54" s="13">
        <v>43979</v>
      </c>
      <c r="E54" s="13"/>
      <c r="F54" s="13"/>
      <c r="G54" s="1">
        <f t="shared" si="0"/>
        <v>-29</v>
      </c>
      <c r="H54" s="12">
        <f t="shared" si="1"/>
        <v>-20764</v>
      </c>
    </row>
    <row r="55" spans="1:8" x14ac:dyDescent="0.25">
      <c r="A55" s="19" t="s">
        <v>143</v>
      </c>
      <c r="B55" s="12">
        <v>375.4</v>
      </c>
      <c r="C55" s="13">
        <v>44007</v>
      </c>
      <c r="D55" s="13">
        <v>43979</v>
      </c>
      <c r="E55" s="13"/>
      <c r="F55" s="13"/>
      <c r="G55" s="1">
        <f t="shared" si="0"/>
        <v>-28</v>
      </c>
      <c r="H55" s="12">
        <f t="shared" si="1"/>
        <v>-10511.199999999999</v>
      </c>
    </row>
    <row r="56" spans="1:8" x14ac:dyDescent="0.25">
      <c r="A56" s="19" t="s">
        <v>144</v>
      </c>
      <c r="B56" s="12">
        <v>45</v>
      </c>
      <c r="C56" s="13">
        <v>44007</v>
      </c>
      <c r="D56" s="13">
        <v>43979</v>
      </c>
      <c r="E56" s="13"/>
      <c r="F56" s="13"/>
      <c r="G56" s="1">
        <f t="shared" si="0"/>
        <v>-28</v>
      </c>
      <c r="H56" s="12">
        <f t="shared" si="1"/>
        <v>-1260</v>
      </c>
    </row>
    <row r="57" spans="1:8" x14ac:dyDescent="0.25">
      <c r="A57" s="19" t="s">
        <v>145</v>
      </c>
      <c r="B57" s="12">
        <v>45</v>
      </c>
      <c r="C57" s="13">
        <v>44007</v>
      </c>
      <c r="D57" s="13">
        <v>43979</v>
      </c>
      <c r="E57" s="13"/>
      <c r="F57" s="13"/>
      <c r="G57" s="1">
        <f t="shared" si="0"/>
        <v>-28</v>
      </c>
      <c r="H57" s="12">
        <f t="shared" si="1"/>
        <v>-1260</v>
      </c>
    </row>
    <row r="58" spans="1:8" x14ac:dyDescent="0.25">
      <c r="A58" s="19" t="s">
        <v>146</v>
      </c>
      <c r="B58" s="12">
        <v>45</v>
      </c>
      <c r="C58" s="13">
        <v>44007</v>
      </c>
      <c r="D58" s="13">
        <v>43979</v>
      </c>
      <c r="E58" s="13"/>
      <c r="F58" s="13"/>
      <c r="G58" s="1">
        <f t="shared" si="0"/>
        <v>-28</v>
      </c>
      <c r="H58" s="12">
        <f t="shared" si="1"/>
        <v>-1260</v>
      </c>
    </row>
    <row r="59" spans="1:8" x14ac:dyDescent="0.25">
      <c r="A59" s="19" t="s">
        <v>147</v>
      </c>
      <c r="B59" s="12">
        <v>45</v>
      </c>
      <c r="C59" s="13">
        <v>44008</v>
      </c>
      <c r="D59" s="13">
        <v>43979</v>
      </c>
      <c r="E59" s="13"/>
      <c r="F59" s="13"/>
      <c r="G59" s="1">
        <f t="shared" si="0"/>
        <v>-29</v>
      </c>
      <c r="H59" s="12">
        <f t="shared" si="1"/>
        <v>-1305</v>
      </c>
    </row>
    <row r="60" spans="1:8" x14ac:dyDescent="0.25">
      <c r="A60" s="19" t="s">
        <v>148</v>
      </c>
      <c r="B60" s="12">
        <v>1300</v>
      </c>
      <c r="C60" s="13">
        <v>44016</v>
      </c>
      <c r="D60" s="13">
        <v>43990</v>
      </c>
      <c r="E60" s="13"/>
      <c r="F60" s="13"/>
      <c r="G60" s="1">
        <f t="shared" si="0"/>
        <v>-26</v>
      </c>
      <c r="H60" s="12">
        <f t="shared" si="1"/>
        <v>-33800</v>
      </c>
    </row>
    <row r="61" spans="1:8" x14ac:dyDescent="0.25">
      <c r="A61" s="19" t="s">
        <v>149</v>
      </c>
      <c r="B61" s="12">
        <v>716</v>
      </c>
      <c r="C61" s="13">
        <v>44016</v>
      </c>
      <c r="D61" s="13">
        <v>43990</v>
      </c>
      <c r="E61" s="13"/>
      <c r="F61" s="13"/>
      <c r="G61" s="1">
        <f t="shared" si="0"/>
        <v>-26</v>
      </c>
      <c r="H61" s="12">
        <f t="shared" si="1"/>
        <v>-18616</v>
      </c>
    </row>
    <row r="62" spans="1:8" x14ac:dyDescent="0.25">
      <c r="A62" s="19" t="s">
        <v>150</v>
      </c>
      <c r="B62" s="12">
        <v>390</v>
      </c>
      <c r="C62" s="13">
        <v>44016</v>
      </c>
      <c r="D62" s="13">
        <v>43990</v>
      </c>
      <c r="E62" s="13"/>
      <c r="F62" s="13"/>
      <c r="G62" s="1">
        <f t="shared" si="0"/>
        <v>-26</v>
      </c>
      <c r="H62" s="12">
        <f t="shared" si="1"/>
        <v>-10140</v>
      </c>
    </row>
    <row r="63" spans="1:8" x14ac:dyDescent="0.25">
      <c r="A63" s="19" t="s">
        <v>151</v>
      </c>
      <c r="B63" s="12">
        <v>290</v>
      </c>
      <c r="C63" s="13">
        <v>44016</v>
      </c>
      <c r="D63" s="13">
        <v>43990</v>
      </c>
      <c r="E63" s="13"/>
      <c r="F63" s="13"/>
      <c r="G63" s="1">
        <f t="shared" si="0"/>
        <v>-26</v>
      </c>
      <c r="H63" s="12">
        <f t="shared" si="1"/>
        <v>-7540</v>
      </c>
    </row>
    <row r="64" spans="1:8" x14ac:dyDescent="0.25">
      <c r="A64" s="19" t="s">
        <v>152</v>
      </c>
      <c r="B64" s="12">
        <v>157.69999999999999</v>
      </c>
      <c r="C64" s="13">
        <v>44017</v>
      </c>
      <c r="D64" s="13">
        <v>43990</v>
      </c>
      <c r="E64" s="13"/>
      <c r="F64" s="13"/>
      <c r="G64" s="1">
        <f t="shared" si="0"/>
        <v>-27</v>
      </c>
      <c r="H64" s="12">
        <f t="shared" si="1"/>
        <v>-4257.8999999999996</v>
      </c>
    </row>
    <row r="65" spans="1:8" x14ac:dyDescent="0.25">
      <c r="A65" s="19" t="s">
        <v>153</v>
      </c>
      <c r="B65" s="12">
        <v>1234</v>
      </c>
      <c r="C65" s="13">
        <v>44017</v>
      </c>
      <c r="D65" s="13">
        <v>43990</v>
      </c>
      <c r="E65" s="13"/>
      <c r="F65" s="13"/>
      <c r="G65" s="1">
        <f t="shared" si="0"/>
        <v>-27</v>
      </c>
      <c r="H65" s="12">
        <f t="shared" si="1"/>
        <v>-33318</v>
      </c>
    </row>
    <row r="66" spans="1:8" x14ac:dyDescent="0.25">
      <c r="A66" s="19" t="s">
        <v>154</v>
      </c>
      <c r="B66" s="12">
        <v>1201.5999999999999</v>
      </c>
      <c r="C66" s="13">
        <v>44017</v>
      </c>
      <c r="D66" s="13">
        <v>43990</v>
      </c>
      <c r="E66" s="13"/>
      <c r="F66" s="13"/>
      <c r="G66" s="1">
        <f t="shared" si="0"/>
        <v>-27</v>
      </c>
      <c r="H66" s="12">
        <f t="shared" si="1"/>
        <v>-32443.199999999997</v>
      </c>
    </row>
    <row r="67" spans="1:8" x14ac:dyDescent="0.25">
      <c r="A67" s="19" t="s">
        <v>155</v>
      </c>
      <c r="B67" s="12">
        <v>5824</v>
      </c>
      <c r="C67" s="13">
        <v>44023</v>
      </c>
      <c r="D67" s="13">
        <v>43999</v>
      </c>
      <c r="E67" s="13"/>
      <c r="F67" s="13"/>
      <c r="G67" s="1">
        <f t="shared" si="0"/>
        <v>-24</v>
      </c>
      <c r="H67" s="12">
        <f t="shared" si="1"/>
        <v>-139776</v>
      </c>
    </row>
    <row r="68" spans="1:8" x14ac:dyDescent="0.25">
      <c r="A68" s="19" t="s">
        <v>156</v>
      </c>
      <c r="B68" s="12">
        <v>5000</v>
      </c>
      <c r="C68" s="13">
        <v>44023</v>
      </c>
      <c r="D68" s="13">
        <v>43999</v>
      </c>
      <c r="E68" s="13"/>
      <c r="F68" s="13"/>
      <c r="G68" s="1">
        <f t="shared" si="0"/>
        <v>-24</v>
      </c>
      <c r="H68" s="12">
        <f t="shared" si="1"/>
        <v>-120000</v>
      </c>
    </row>
    <row r="69" spans="1:8" x14ac:dyDescent="0.25">
      <c r="A69" s="19" t="s">
        <v>157</v>
      </c>
      <c r="B69" s="12">
        <v>4800</v>
      </c>
      <c r="C69" s="13">
        <v>44023</v>
      </c>
      <c r="D69" s="13">
        <v>43999</v>
      </c>
      <c r="E69" s="13"/>
      <c r="F69" s="13"/>
      <c r="G69" s="1">
        <f t="shared" ref="G69:G132" si="2">D69-C69-(F69-E69)</f>
        <v>-24</v>
      </c>
      <c r="H69" s="12">
        <f t="shared" ref="H69:H132" si="3">B69*G69</f>
        <v>-115200</v>
      </c>
    </row>
    <row r="70" spans="1:8" x14ac:dyDescent="0.25">
      <c r="A70" s="19" t="s">
        <v>158</v>
      </c>
      <c r="B70" s="12">
        <v>850</v>
      </c>
      <c r="C70" s="13">
        <v>44023</v>
      </c>
      <c r="D70" s="13">
        <v>43999</v>
      </c>
      <c r="E70" s="13"/>
      <c r="F70" s="13"/>
      <c r="G70" s="1">
        <f t="shared" si="2"/>
        <v>-24</v>
      </c>
      <c r="H70" s="12">
        <f t="shared" si="3"/>
        <v>-20400</v>
      </c>
    </row>
    <row r="71" spans="1:8" x14ac:dyDescent="0.25">
      <c r="A71" s="19" t="s">
        <v>159</v>
      </c>
      <c r="B71" s="12">
        <v>189.04</v>
      </c>
      <c r="C71" s="13">
        <v>44023</v>
      </c>
      <c r="D71" s="13">
        <v>43999</v>
      </c>
      <c r="E71" s="13"/>
      <c r="F71" s="13"/>
      <c r="G71" s="1">
        <f t="shared" si="2"/>
        <v>-24</v>
      </c>
      <c r="H71" s="12">
        <f t="shared" si="3"/>
        <v>-4536.96</v>
      </c>
    </row>
    <row r="72" spans="1:8" x14ac:dyDescent="0.25">
      <c r="A72" s="19" t="s">
        <v>160</v>
      </c>
      <c r="B72" s="12">
        <v>598.08000000000004</v>
      </c>
      <c r="C72" s="13">
        <v>44023</v>
      </c>
      <c r="D72" s="13">
        <v>43999</v>
      </c>
      <c r="E72" s="13"/>
      <c r="F72" s="13"/>
      <c r="G72" s="1">
        <f t="shared" si="2"/>
        <v>-24</v>
      </c>
      <c r="H72" s="12">
        <f t="shared" si="3"/>
        <v>-14353.920000000002</v>
      </c>
    </row>
    <row r="73" spans="1:8" x14ac:dyDescent="0.25">
      <c r="A73" s="19" t="s">
        <v>161</v>
      </c>
      <c r="B73" s="12">
        <v>8360</v>
      </c>
      <c r="C73" s="13">
        <v>44023</v>
      </c>
      <c r="D73" s="13">
        <v>43999</v>
      </c>
      <c r="E73" s="13"/>
      <c r="F73" s="13"/>
      <c r="G73" s="1">
        <f t="shared" si="2"/>
        <v>-24</v>
      </c>
      <c r="H73" s="12">
        <f t="shared" si="3"/>
        <v>-200640</v>
      </c>
    </row>
    <row r="74" spans="1:8" x14ac:dyDescent="0.25">
      <c r="A74" s="19" t="s">
        <v>162</v>
      </c>
      <c r="B74" s="12">
        <v>289.10000000000002</v>
      </c>
      <c r="C74" s="13">
        <v>44029</v>
      </c>
      <c r="D74" s="13">
        <v>43999</v>
      </c>
      <c r="E74" s="13"/>
      <c r="F74" s="13"/>
      <c r="G74" s="1">
        <f t="shared" si="2"/>
        <v>-30</v>
      </c>
      <c r="H74" s="12">
        <f t="shared" si="3"/>
        <v>-8673</v>
      </c>
    </row>
    <row r="75" spans="1:8" x14ac:dyDescent="0.25">
      <c r="A75" s="19" t="s">
        <v>163</v>
      </c>
      <c r="B75" s="12">
        <v>2850</v>
      </c>
      <c r="C75" s="13">
        <v>44029</v>
      </c>
      <c r="D75" s="13">
        <v>43999</v>
      </c>
      <c r="E75" s="13"/>
      <c r="F75" s="13"/>
      <c r="G75" s="1">
        <f t="shared" si="2"/>
        <v>-30</v>
      </c>
      <c r="H75" s="12">
        <f t="shared" si="3"/>
        <v>-85500</v>
      </c>
    </row>
    <row r="76" spans="1:8" x14ac:dyDescent="0.25">
      <c r="A76" s="19" t="s">
        <v>164</v>
      </c>
      <c r="B76" s="12">
        <v>600</v>
      </c>
      <c r="C76" s="13">
        <v>44043</v>
      </c>
      <c r="D76" s="13">
        <v>44004</v>
      </c>
      <c r="E76" s="13"/>
      <c r="F76" s="13"/>
      <c r="G76" s="1">
        <f t="shared" si="2"/>
        <v>-39</v>
      </c>
      <c r="H76" s="12">
        <f t="shared" si="3"/>
        <v>-23400</v>
      </c>
    </row>
    <row r="77" spans="1:8" x14ac:dyDescent="0.25">
      <c r="A77" s="19" t="s">
        <v>165</v>
      </c>
      <c r="B77" s="12">
        <v>263.27</v>
      </c>
      <c r="C77" s="13">
        <v>43933</v>
      </c>
      <c r="D77" s="13">
        <v>44006</v>
      </c>
      <c r="E77" s="13"/>
      <c r="F77" s="13"/>
      <c r="G77" s="1">
        <f t="shared" si="2"/>
        <v>73</v>
      </c>
      <c r="H77" s="12">
        <f t="shared" si="3"/>
        <v>19218.71</v>
      </c>
    </row>
    <row r="78" spans="1:8" x14ac:dyDescent="0.25">
      <c r="A78" s="19" t="s">
        <v>166</v>
      </c>
      <c r="B78" s="12">
        <v>654.20000000000005</v>
      </c>
      <c r="C78" s="13">
        <v>44031</v>
      </c>
      <c r="D78" s="13">
        <v>44006</v>
      </c>
      <c r="E78" s="13"/>
      <c r="F78" s="13"/>
      <c r="G78" s="1">
        <f t="shared" si="2"/>
        <v>-25</v>
      </c>
      <c r="H78" s="12">
        <f t="shared" si="3"/>
        <v>-16355.000000000002</v>
      </c>
    </row>
    <row r="79" spans="1:8" x14ac:dyDescent="0.25">
      <c r="A79" s="19" t="s">
        <v>167</v>
      </c>
      <c r="B79" s="12">
        <v>790</v>
      </c>
      <c r="C79" s="13">
        <v>44031</v>
      </c>
      <c r="D79" s="13">
        <v>44006</v>
      </c>
      <c r="E79" s="13"/>
      <c r="F79" s="13"/>
      <c r="G79" s="1">
        <f t="shared" si="2"/>
        <v>-25</v>
      </c>
      <c r="H79" s="12">
        <f t="shared" si="3"/>
        <v>-19750</v>
      </c>
    </row>
    <row r="80" spans="1:8" x14ac:dyDescent="0.25">
      <c r="A80" s="19" t="s">
        <v>168</v>
      </c>
      <c r="B80" s="12">
        <v>1079.7</v>
      </c>
      <c r="C80" s="13">
        <v>44034</v>
      </c>
      <c r="D80" s="13">
        <v>44006</v>
      </c>
      <c r="E80" s="13"/>
      <c r="F80" s="13"/>
      <c r="G80" s="1">
        <f t="shared" si="2"/>
        <v>-28</v>
      </c>
      <c r="H80" s="12">
        <f t="shared" si="3"/>
        <v>-30231.600000000002</v>
      </c>
    </row>
    <row r="81" spans="1:8" x14ac:dyDescent="0.25">
      <c r="A81" s="19" t="s">
        <v>169</v>
      </c>
      <c r="B81" s="12">
        <v>390</v>
      </c>
      <c r="C81" s="13">
        <v>44034</v>
      </c>
      <c r="D81" s="13">
        <v>44006</v>
      </c>
      <c r="E81" s="13"/>
      <c r="F81" s="13"/>
      <c r="G81" s="1">
        <f t="shared" si="2"/>
        <v>-28</v>
      </c>
      <c r="H81" s="12">
        <f t="shared" si="3"/>
        <v>-10920</v>
      </c>
    </row>
    <row r="82" spans="1:8" x14ac:dyDescent="0.25">
      <c r="A82" s="19" t="s">
        <v>170</v>
      </c>
      <c r="B82" s="12">
        <v>2080</v>
      </c>
      <c r="C82" s="13">
        <v>44036</v>
      </c>
      <c r="D82" s="13">
        <v>44006</v>
      </c>
      <c r="E82" s="13"/>
      <c r="F82" s="13"/>
      <c r="G82" s="1">
        <f t="shared" si="2"/>
        <v>-30</v>
      </c>
      <c r="H82" s="12">
        <f t="shared" si="3"/>
        <v>-62400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155623.33999999991</v>
      </c>
      <c r="C1">
        <f>COUNTA(A4:A203)</f>
        <v>73</v>
      </c>
      <c r="G1" s="16">
        <f>IF(B1&lt;&gt;0,H1/B1,0)</f>
        <v>-17.486163386546014</v>
      </c>
      <c r="H1" s="15">
        <f>SUM(H4:H195)</f>
        <v>-2721255.1500000004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164</v>
      </c>
      <c r="B4" s="12">
        <v>1064</v>
      </c>
      <c r="C4" s="13">
        <v>44043</v>
      </c>
      <c r="D4" s="13">
        <v>44013</v>
      </c>
      <c r="E4" s="13"/>
      <c r="F4" s="13"/>
      <c r="G4" s="1">
        <f>D4-C4-(F4-E4)</f>
        <v>-30</v>
      </c>
      <c r="H4" s="12">
        <f>B4*G4</f>
        <v>-31920</v>
      </c>
    </row>
    <row r="5" spans="1:8" x14ac:dyDescent="0.25">
      <c r="A5" s="19" t="s">
        <v>171</v>
      </c>
      <c r="B5" s="12">
        <v>1500.06</v>
      </c>
      <c r="C5" s="13">
        <v>44036</v>
      </c>
      <c r="D5" s="13">
        <v>44013</v>
      </c>
      <c r="E5" s="13"/>
      <c r="F5" s="13"/>
      <c r="G5" s="1">
        <f t="shared" ref="G5:G68" si="0">D5-C5-(F5-E5)</f>
        <v>-23</v>
      </c>
      <c r="H5" s="12">
        <f t="shared" ref="H5:H68" si="1">B5*G5</f>
        <v>-34501.379999999997</v>
      </c>
    </row>
    <row r="6" spans="1:8" x14ac:dyDescent="0.25">
      <c r="A6" s="19" t="s">
        <v>172</v>
      </c>
      <c r="B6" s="12">
        <v>200</v>
      </c>
      <c r="C6" s="13">
        <v>44037</v>
      </c>
      <c r="D6" s="13">
        <v>44013</v>
      </c>
      <c r="E6" s="13"/>
      <c r="F6" s="13"/>
      <c r="G6" s="1">
        <f t="shared" si="0"/>
        <v>-24</v>
      </c>
      <c r="H6" s="12">
        <f t="shared" si="1"/>
        <v>-4800</v>
      </c>
    </row>
    <row r="7" spans="1:8" x14ac:dyDescent="0.25">
      <c r="A7" s="19" t="s">
        <v>173</v>
      </c>
      <c r="B7" s="12">
        <v>334</v>
      </c>
      <c r="C7" s="13">
        <v>44038</v>
      </c>
      <c r="D7" s="13">
        <v>44013</v>
      </c>
      <c r="E7" s="13"/>
      <c r="F7" s="13"/>
      <c r="G7" s="1">
        <f t="shared" si="0"/>
        <v>-25</v>
      </c>
      <c r="H7" s="12">
        <f t="shared" si="1"/>
        <v>-8350</v>
      </c>
    </row>
    <row r="8" spans="1:8" x14ac:dyDescent="0.25">
      <c r="A8" s="19" t="s">
        <v>174</v>
      </c>
      <c r="B8" s="12">
        <v>360</v>
      </c>
      <c r="C8" s="13">
        <v>44042</v>
      </c>
      <c r="D8" s="13">
        <v>44013</v>
      </c>
      <c r="E8" s="13"/>
      <c r="F8" s="13"/>
      <c r="G8" s="1">
        <f t="shared" si="0"/>
        <v>-29</v>
      </c>
      <c r="H8" s="12">
        <f t="shared" si="1"/>
        <v>-10440</v>
      </c>
    </row>
    <row r="9" spans="1:8" x14ac:dyDescent="0.25">
      <c r="A9" s="19" t="s">
        <v>175</v>
      </c>
      <c r="B9" s="12">
        <v>8342</v>
      </c>
      <c r="C9" s="13">
        <v>44036</v>
      </c>
      <c r="D9" s="13">
        <v>44027</v>
      </c>
      <c r="E9" s="13"/>
      <c r="F9" s="13"/>
      <c r="G9" s="1">
        <f t="shared" si="0"/>
        <v>-9</v>
      </c>
      <c r="H9" s="12">
        <f t="shared" si="1"/>
        <v>-75078</v>
      </c>
    </row>
    <row r="10" spans="1:8" x14ac:dyDescent="0.25">
      <c r="A10" s="19" t="s">
        <v>176</v>
      </c>
      <c r="B10" s="12">
        <v>620</v>
      </c>
      <c r="C10" s="13">
        <v>44055</v>
      </c>
      <c r="D10" s="13">
        <v>44027</v>
      </c>
      <c r="E10" s="13"/>
      <c r="F10" s="13"/>
      <c r="G10" s="1">
        <f t="shared" si="0"/>
        <v>-28</v>
      </c>
      <c r="H10" s="12">
        <f t="shared" si="1"/>
        <v>-17360</v>
      </c>
    </row>
    <row r="11" spans="1:8" x14ac:dyDescent="0.25">
      <c r="A11" s="19" t="s">
        <v>177</v>
      </c>
      <c r="B11" s="12">
        <v>174.49</v>
      </c>
      <c r="C11" s="13">
        <v>44055</v>
      </c>
      <c r="D11" s="13">
        <v>44027</v>
      </c>
      <c r="E11" s="13"/>
      <c r="F11" s="13"/>
      <c r="G11" s="1">
        <f t="shared" si="0"/>
        <v>-28</v>
      </c>
      <c r="H11" s="12">
        <f t="shared" si="1"/>
        <v>-4885.72</v>
      </c>
    </row>
    <row r="12" spans="1:8" x14ac:dyDescent="0.25">
      <c r="A12" s="19" t="s">
        <v>178</v>
      </c>
      <c r="B12" s="12">
        <v>257.88</v>
      </c>
      <c r="C12" s="13">
        <v>44055</v>
      </c>
      <c r="D12" s="13">
        <v>44027</v>
      </c>
      <c r="E12" s="13"/>
      <c r="F12" s="13"/>
      <c r="G12" s="1">
        <f t="shared" si="0"/>
        <v>-28</v>
      </c>
      <c r="H12" s="12">
        <f t="shared" si="1"/>
        <v>-7220.6399999999994</v>
      </c>
    </row>
    <row r="13" spans="1:8" x14ac:dyDescent="0.25">
      <c r="A13" s="19" t="s">
        <v>179</v>
      </c>
      <c r="B13" s="12">
        <v>716</v>
      </c>
      <c r="C13" s="13">
        <v>44055</v>
      </c>
      <c r="D13" s="13">
        <v>44027</v>
      </c>
      <c r="E13" s="13"/>
      <c r="F13" s="13"/>
      <c r="G13" s="1">
        <f t="shared" si="0"/>
        <v>-28</v>
      </c>
      <c r="H13" s="12">
        <f t="shared" si="1"/>
        <v>-20048</v>
      </c>
    </row>
    <row r="14" spans="1:8" x14ac:dyDescent="0.25">
      <c r="A14" s="19" t="s">
        <v>180</v>
      </c>
      <c r="B14" s="12">
        <v>49.98</v>
      </c>
      <c r="C14" s="13">
        <v>44055</v>
      </c>
      <c r="D14" s="13">
        <v>44027</v>
      </c>
      <c r="E14" s="13"/>
      <c r="F14" s="13"/>
      <c r="G14" s="1">
        <f t="shared" si="0"/>
        <v>-28</v>
      </c>
      <c r="H14" s="12">
        <f t="shared" si="1"/>
        <v>-1399.4399999999998</v>
      </c>
    </row>
    <row r="15" spans="1:8" x14ac:dyDescent="0.25">
      <c r="A15" s="19" t="s">
        <v>181</v>
      </c>
      <c r="B15" s="12">
        <v>416.12</v>
      </c>
      <c r="C15" s="13">
        <v>44055</v>
      </c>
      <c r="D15" s="13">
        <v>44027</v>
      </c>
      <c r="E15" s="13"/>
      <c r="F15" s="13"/>
      <c r="G15" s="1">
        <f t="shared" si="0"/>
        <v>-28</v>
      </c>
      <c r="H15" s="12">
        <f t="shared" si="1"/>
        <v>-11651.36</v>
      </c>
    </row>
    <row r="16" spans="1:8" x14ac:dyDescent="0.25">
      <c r="A16" s="19" t="s">
        <v>182</v>
      </c>
      <c r="B16" s="12">
        <v>390</v>
      </c>
      <c r="C16" s="13">
        <v>44055</v>
      </c>
      <c r="D16" s="13">
        <v>44027</v>
      </c>
      <c r="E16" s="13"/>
      <c r="F16" s="13"/>
      <c r="G16" s="1">
        <f t="shared" si="0"/>
        <v>-28</v>
      </c>
      <c r="H16" s="12">
        <f t="shared" si="1"/>
        <v>-10920</v>
      </c>
    </row>
    <row r="17" spans="1:8" x14ac:dyDescent="0.25">
      <c r="A17" s="19" t="s">
        <v>183</v>
      </c>
      <c r="B17" s="12">
        <v>7636</v>
      </c>
      <c r="C17" s="13">
        <v>44056</v>
      </c>
      <c r="D17" s="13">
        <v>44027</v>
      </c>
      <c r="E17" s="13"/>
      <c r="F17" s="13"/>
      <c r="G17" s="1">
        <f t="shared" si="0"/>
        <v>-29</v>
      </c>
      <c r="H17" s="12">
        <f t="shared" si="1"/>
        <v>-221444</v>
      </c>
    </row>
    <row r="18" spans="1:8" x14ac:dyDescent="0.25">
      <c r="A18" s="19" t="s">
        <v>184</v>
      </c>
      <c r="B18" s="12">
        <v>11520</v>
      </c>
      <c r="C18" s="13">
        <v>44056</v>
      </c>
      <c r="D18" s="13">
        <v>44027</v>
      </c>
      <c r="E18" s="13"/>
      <c r="F18" s="13"/>
      <c r="G18" s="1">
        <f t="shared" si="0"/>
        <v>-29</v>
      </c>
      <c r="H18" s="12">
        <f t="shared" si="1"/>
        <v>-334080</v>
      </c>
    </row>
    <row r="19" spans="1:8" x14ac:dyDescent="0.25">
      <c r="A19" s="19" t="s">
        <v>185</v>
      </c>
      <c r="B19" s="12">
        <v>3280</v>
      </c>
      <c r="C19" s="13">
        <v>44058</v>
      </c>
      <c r="D19" s="13">
        <v>44032</v>
      </c>
      <c r="E19" s="13"/>
      <c r="F19" s="13"/>
      <c r="G19" s="1">
        <f t="shared" si="0"/>
        <v>-26</v>
      </c>
      <c r="H19" s="12">
        <f t="shared" si="1"/>
        <v>-85280</v>
      </c>
    </row>
    <row r="20" spans="1:8" x14ac:dyDescent="0.25">
      <c r="A20" s="19" t="s">
        <v>186</v>
      </c>
      <c r="B20" s="12">
        <v>849</v>
      </c>
      <c r="C20" s="13">
        <v>44058</v>
      </c>
      <c r="D20" s="13">
        <v>44032</v>
      </c>
      <c r="E20" s="13"/>
      <c r="F20" s="13"/>
      <c r="G20" s="1">
        <f t="shared" si="0"/>
        <v>-26</v>
      </c>
      <c r="H20" s="12">
        <f t="shared" si="1"/>
        <v>-22074</v>
      </c>
    </row>
    <row r="21" spans="1:8" x14ac:dyDescent="0.25">
      <c r="A21" s="19" t="s">
        <v>187</v>
      </c>
      <c r="B21" s="12">
        <v>2100</v>
      </c>
      <c r="C21" s="13">
        <v>44058</v>
      </c>
      <c r="D21" s="13">
        <v>44032</v>
      </c>
      <c r="E21" s="13"/>
      <c r="F21" s="13"/>
      <c r="G21" s="1">
        <f t="shared" si="0"/>
        <v>-26</v>
      </c>
      <c r="H21" s="12">
        <f t="shared" si="1"/>
        <v>-54600</v>
      </c>
    </row>
    <row r="22" spans="1:8" x14ac:dyDescent="0.25">
      <c r="A22" s="19" t="s">
        <v>188</v>
      </c>
      <c r="B22" s="12">
        <v>227.5</v>
      </c>
      <c r="C22" s="13">
        <v>44059</v>
      </c>
      <c r="D22" s="13">
        <v>44032</v>
      </c>
      <c r="E22" s="13"/>
      <c r="F22" s="13"/>
      <c r="G22" s="1">
        <f t="shared" si="0"/>
        <v>-27</v>
      </c>
      <c r="H22" s="12">
        <f t="shared" si="1"/>
        <v>-6142.5</v>
      </c>
    </row>
    <row r="23" spans="1:8" x14ac:dyDescent="0.25">
      <c r="A23" s="19" t="s">
        <v>189</v>
      </c>
      <c r="B23" s="12">
        <v>145.72</v>
      </c>
      <c r="C23" s="13">
        <v>44059</v>
      </c>
      <c r="D23" s="13">
        <v>44032</v>
      </c>
      <c r="E23" s="13"/>
      <c r="F23" s="13"/>
      <c r="G23" s="1">
        <f t="shared" si="0"/>
        <v>-27</v>
      </c>
      <c r="H23" s="12">
        <f t="shared" si="1"/>
        <v>-3934.44</v>
      </c>
    </row>
    <row r="24" spans="1:8" x14ac:dyDescent="0.25">
      <c r="A24" s="19" t="s">
        <v>190</v>
      </c>
      <c r="B24" s="12">
        <v>145.72</v>
      </c>
      <c r="C24" s="13">
        <v>44059</v>
      </c>
      <c r="D24" s="13">
        <v>44032</v>
      </c>
      <c r="E24" s="13"/>
      <c r="F24" s="13"/>
      <c r="G24" s="1">
        <f t="shared" si="0"/>
        <v>-27</v>
      </c>
      <c r="H24" s="12">
        <f t="shared" si="1"/>
        <v>-3934.44</v>
      </c>
    </row>
    <row r="25" spans="1:8" x14ac:dyDescent="0.25">
      <c r="A25" s="19" t="s">
        <v>191</v>
      </c>
      <c r="B25" s="12">
        <v>190</v>
      </c>
      <c r="C25" s="13">
        <v>44059</v>
      </c>
      <c r="D25" s="13">
        <v>44032</v>
      </c>
      <c r="E25" s="13"/>
      <c r="F25" s="13"/>
      <c r="G25" s="1">
        <f t="shared" si="0"/>
        <v>-27</v>
      </c>
      <c r="H25" s="12">
        <f t="shared" si="1"/>
        <v>-5130</v>
      </c>
    </row>
    <row r="26" spans="1:8" x14ac:dyDescent="0.25">
      <c r="A26" s="19" t="s">
        <v>192</v>
      </c>
      <c r="B26" s="12">
        <v>180.36</v>
      </c>
      <c r="C26" s="13">
        <v>44059</v>
      </c>
      <c r="D26" s="13">
        <v>44032</v>
      </c>
      <c r="E26" s="13"/>
      <c r="F26" s="13"/>
      <c r="G26" s="1">
        <f t="shared" si="0"/>
        <v>-27</v>
      </c>
      <c r="H26" s="12">
        <f t="shared" si="1"/>
        <v>-4869.72</v>
      </c>
    </row>
    <row r="27" spans="1:8" x14ac:dyDescent="0.25">
      <c r="A27" s="19" t="s">
        <v>193</v>
      </c>
      <c r="B27" s="12">
        <v>180.36</v>
      </c>
      <c r="C27" s="13">
        <v>44059</v>
      </c>
      <c r="D27" s="13">
        <v>44032</v>
      </c>
      <c r="E27" s="13"/>
      <c r="F27" s="13"/>
      <c r="G27" s="1">
        <f t="shared" si="0"/>
        <v>-27</v>
      </c>
      <c r="H27" s="12">
        <f t="shared" si="1"/>
        <v>-4869.72</v>
      </c>
    </row>
    <row r="28" spans="1:8" x14ac:dyDescent="0.25">
      <c r="A28" s="19" t="s">
        <v>194</v>
      </c>
      <c r="B28" s="12">
        <v>155.80000000000001</v>
      </c>
      <c r="C28" s="13">
        <v>44059</v>
      </c>
      <c r="D28" s="13">
        <v>44032</v>
      </c>
      <c r="E28" s="13"/>
      <c r="F28" s="13"/>
      <c r="G28" s="1">
        <f t="shared" si="0"/>
        <v>-27</v>
      </c>
      <c r="H28" s="12">
        <f t="shared" si="1"/>
        <v>-4206.6000000000004</v>
      </c>
    </row>
    <row r="29" spans="1:8" x14ac:dyDescent="0.25">
      <c r="A29" s="19" t="s">
        <v>195</v>
      </c>
      <c r="B29" s="12">
        <v>145.80000000000001</v>
      </c>
      <c r="C29" s="13">
        <v>44059</v>
      </c>
      <c r="D29" s="13">
        <v>44032</v>
      </c>
      <c r="E29" s="13"/>
      <c r="F29" s="13"/>
      <c r="G29" s="1">
        <f t="shared" si="0"/>
        <v>-27</v>
      </c>
      <c r="H29" s="12">
        <f t="shared" si="1"/>
        <v>-3936.6000000000004</v>
      </c>
    </row>
    <row r="30" spans="1:8" x14ac:dyDescent="0.25">
      <c r="A30" s="19" t="s">
        <v>196</v>
      </c>
      <c r="B30" s="12">
        <v>180.36</v>
      </c>
      <c r="C30" s="13">
        <v>44059</v>
      </c>
      <c r="D30" s="13">
        <v>44032</v>
      </c>
      <c r="E30" s="13"/>
      <c r="F30" s="13"/>
      <c r="G30" s="1">
        <f t="shared" si="0"/>
        <v>-27</v>
      </c>
      <c r="H30" s="12">
        <f t="shared" si="1"/>
        <v>-4869.72</v>
      </c>
    </row>
    <row r="31" spans="1:8" x14ac:dyDescent="0.25">
      <c r="A31" s="19" t="s">
        <v>197</v>
      </c>
      <c r="B31" s="12">
        <v>225.8</v>
      </c>
      <c r="C31" s="13">
        <v>44059</v>
      </c>
      <c r="D31" s="13">
        <v>44032</v>
      </c>
      <c r="E31" s="13"/>
      <c r="F31" s="13"/>
      <c r="G31" s="1">
        <f t="shared" si="0"/>
        <v>-27</v>
      </c>
      <c r="H31" s="12">
        <f t="shared" si="1"/>
        <v>-6096.6</v>
      </c>
    </row>
    <row r="32" spans="1:8" x14ac:dyDescent="0.25">
      <c r="A32" s="19" t="s">
        <v>198</v>
      </c>
      <c r="B32" s="12">
        <v>225.8</v>
      </c>
      <c r="C32" s="13">
        <v>44059</v>
      </c>
      <c r="D32" s="13">
        <v>44032</v>
      </c>
      <c r="E32" s="13"/>
      <c r="F32" s="13"/>
      <c r="G32" s="1">
        <f t="shared" si="0"/>
        <v>-27</v>
      </c>
      <c r="H32" s="12">
        <f t="shared" si="1"/>
        <v>-6096.6</v>
      </c>
    </row>
    <row r="33" spans="1:8" x14ac:dyDescent="0.25">
      <c r="A33" s="19" t="s">
        <v>199</v>
      </c>
      <c r="B33" s="12">
        <v>190</v>
      </c>
      <c r="C33" s="13">
        <v>44059</v>
      </c>
      <c r="D33" s="13">
        <v>44032</v>
      </c>
      <c r="E33" s="13"/>
      <c r="F33" s="13"/>
      <c r="G33" s="1">
        <f t="shared" si="0"/>
        <v>-27</v>
      </c>
      <c r="H33" s="12">
        <f t="shared" si="1"/>
        <v>-5130</v>
      </c>
    </row>
    <row r="34" spans="1:8" x14ac:dyDescent="0.25">
      <c r="A34" s="19" t="s">
        <v>200</v>
      </c>
      <c r="B34" s="12">
        <v>2335.6799999999998</v>
      </c>
      <c r="C34" s="13">
        <v>43707</v>
      </c>
      <c r="D34" s="13">
        <v>44033</v>
      </c>
      <c r="E34" s="13"/>
      <c r="F34" s="13"/>
      <c r="G34" s="1">
        <f t="shared" si="0"/>
        <v>326</v>
      </c>
      <c r="H34" s="12">
        <f t="shared" si="1"/>
        <v>761431.67999999993</v>
      </c>
    </row>
    <row r="35" spans="1:8" x14ac:dyDescent="0.25">
      <c r="A35" s="19" t="s">
        <v>201</v>
      </c>
      <c r="B35" s="12">
        <v>8000</v>
      </c>
      <c r="C35" s="13">
        <v>44063</v>
      </c>
      <c r="D35" s="13">
        <v>44033</v>
      </c>
      <c r="E35" s="13"/>
      <c r="F35" s="13"/>
      <c r="G35" s="1">
        <f t="shared" si="0"/>
        <v>-30</v>
      </c>
      <c r="H35" s="12">
        <f t="shared" si="1"/>
        <v>-240000</v>
      </c>
    </row>
    <row r="36" spans="1:8" x14ac:dyDescent="0.25">
      <c r="A36" s="19" t="s">
        <v>202</v>
      </c>
      <c r="B36" s="12">
        <v>400</v>
      </c>
      <c r="C36" s="13">
        <v>44063</v>
      </c>
      <c r="D36" s="13">
        <v>44033</v>
      </c>
      <c r="E36" s="13"/>
      <c r="F36" s="13"/>
      <c r="G36" s="1">
        <f t="shared" si="0"/>
        <v>-30</v>
      </c>
      <c r="H36" s="12">
        <f t="shared" si="1"/>
        <v>-12000</v>
      </c>
    </row>
    <row r="37" spans="1:8" x14ac:dyDescent="0.25">
      <c r="A37" s="19" t="s">
        <v>203</v>
      </c>
      <c r="B37" s="12">
        <v>3.44</v>
      </c>
      <c r="C37" s="13">
        <v>44066</v>
      </c>
      <c r="D37" s="13">
        <v>44054</v>
      </c>
      <c r="E37" s="13"/>
      <c r="F37" s="13"/>
      <c r="G37" s="1">
        <f t="shared" si="0"/>
        <v>-12</v>
      </c>
      <c r="H37" s="12">
        <f t="shared" si="1"/>
        <v>-41.28</v>
      </c>
    </row>
    <row r="38" spans="1:8" x14ac:dyDescent="0.25">
      <c r="A38" s="19" t="s">
        <v>204</v>
      </c>
      <c r="B38" s="12">
        <v>4719.6000000000004</v>
      </c>
      <c r="C38" s="13">
        <v>44066</v>
      </c>
      <c r="D38" s="13">
        <v>44054</v>
      </c>
      <c r="E38" s="13"/>
      <c r="F38" s="13"/>
      <c r="G38" s="1">
        <f t="shared" si="0"/>
        <v>-12</v>
      </c>
      <c r="H38" s="12">
        <f t="shared" si="1"/>
        <v>-56635.200000000004</v>
      </c>
    </row>
    <row r="39" spans="1:8" x14ac:dyDescent="0.25">
      <c r="A39" s="19" t="s">
        <v>205</v>
      </c>
      <c r="B39" s="12">
        <v>780</v>
      </c>
      <c r="C39" s="13">
        <v>44071</v>
      </c>
      <c r="D39" s="13">
        <v>44054</v>
      </c>
      <c r="E39" s="13"/>
      <c r="F39" s="13"/>
      <c r="G39" s="1">
        <f t="shared" si="0"/>
        <v>-17</v>
      </c>
      <c r="H39" s="12">
        <f t="shared" si="1"/>
        <v>-13260</v>
      </c>
    </row>
    <row r="40" spans="1:8" x14ac:dyDescent="0.25">
      <c r="A40" s="19" t="s">
        <v>206</v>
      </c>
      <c r="B40" s="12">
        <v>11910</v>
      </c>
      <c r="C40" s="13">
        <v>44077</v>
      </c>
      <c r="D40" s="13">
        <v>44054</v>
      </c>
      <c r="E40" s="13"/>
      <c r="F40" s="13"/>
      <c r="G40" s="1">
        <f t="shared" si="0"/>
        <v>-23</v>
      </c>
      <c r="H40" s="12">
        <f t="shared" si="1"/>
        <v>-273930</v>
      </c>
    </row>
    <row r="41" spans="1:8" x14ac:dyDescent="0.25">
      <c r="A41" s="19" t="s">
        <v>207</v>
      </c>
      <c r="B41" s="12">
        <v>10800</v>
      </c>
      <c r="C41" s="13">
        <v>44077</v>
      </c>
      <c r="D41" s="13">
        <v>44054</v>
      </c>
      <c r="E41" s="13"/>
      <c r="F41" s="13"/>
      <c r="G41" s="1">
        <f t="shared" si="0"/>
        <v>-23</v>
      </c>
      <c r="H41" s="12">
        <f t="shared" si="1"/>
        <v>-248400</v>
      </c>
    </row>
    <row r="42" spans="1:8" x14ac:dyDescent="0.25">
      <c r="A42" s="19" t="s">
        <v>208</v>
      </c>
      <c r="B42" s="12">
        <v>225</v>
      </c>
      <c r="C42" s="13">
        <v>44077</v>
      </c>
      <c r="D42" s="13">
        <v>44054</v>
      </c>
      <c r="E42" s="13"/>
      <c r="F42" s="13"/>
      <c r="G42" s="1">
        <f t="shared" si="0"/>
        <v>-23</v>
      </c>
      <c r="H42" s="12">
        <f t="shared" si="1"/>
        <v>-5175</v>
      </c>
    </row>
    <row r="43" spans="1:8" x14ac:dyDescent="0.25">
      <c r="A43" s="19" t="s">
        <v>209</v>
      </c>
      <c r="B43" s="12">
        <v>350</v>
      </c>
      <c r="C43" s="13">
        <v>44077</v>
      </c>
      <c r="D43" s="13">
        <v>44054</v>
      </c>
      <c r="E43" s="13"/>
      <c r="F43" s="13"/>
      <c r="G43" s="1">
        <f t="shared" si="0"/>
        <v>-23</v>
      </c>
      <c r="H43" s="12">
        <f t="shared" si="1"/>
        <v>-8050</v>
      </c>
    </row>
    <row r="44" spans="1:8" x14ac:dyDescent="0.25">
      <c r="A44" s="19" t="s">
        <v>210</v>
      </c>
      <c r="B44" s="12">
        <v>28044</v>
      </c>
      <c r="C44" s="13">
        <v>44077</v>
      </c>
      <c r="D44" s="13">
        <v>44054</v>
      </c>
      <c r="E44" s="13"/>
      <c r="F44" s="13"/>
      <c r="G44" s="1">
        <f t="shared" si="0"/>
        <v>-23</v>
      </c>
      <c r="H44" s="12">
        <f t="shared" si="1"/>
        <v>-645012</v>
      </c>
    </row>
    <row r="45" spans="1:8" x14ac:dyDescent="0.25">
      <c r="A45" s="19" t="s">
        <v>211</v>
      </c>
      <c r="B45" s="12">
        <v>20760</v>
      </c>
      <c r="C45" s="13">
        <v>44077</v>
      </c>
      <c r="D45" s="13">
        <v>44054</v>
      </c>
      <c r="E45" s="13"/>
      <c r="F45" s="13"/>
      <c r="G45" s="1">
        <f t="shared" si="0"/>
        <v>-23</v>
      </c>
      <c r="H45" s="12">
        <f t="shared" si="1"/>
        <v>-477480</v>
      </c>
    </row>
    <row r="46" spans="1:8" x14ac:dyDescent="0.25">
      <c r="A46" s="19" t="s">
        <v>212</v>
      </c>
      <c r="B46" s="12">
        <v>119.2</v>
      </c>
      <c r="C46" s="13">
        <v>44077</v>
      </c>
      <c r="D46" s="13">
        <v>44054</v>
      </c>
      <c r="E46" s="13"/>
      <c r="F46" s="13"/>
      <c r="G46" s="1">
        <f t="shared" si="0"/>
        <v>-23</v>
      </c>
      <c r="H46" s="12">
        <f t="shared" si="1"/>
        <v>-2741.6</v>
      </c>
    </row>
    <row r="47" spans="1:8" x14ac:dyDescent="0.25">
      <c r="A47" s="19" t="s">
        <v>213</v>
      </c>
      <c r="B47" s="12">
        <v>214.84</v>
      </c>
      <c r="C47" s="13">
        <v>44077</v>
      </c>
      <c r="D47" s="13">
        <v>44054</v>
      </c>
      <c r="E47" s="13"/>
      <c r="F47" s="13"/>
      <c r="G47" s="1">
        <f t="shared" si="0"/>
        <v>-23</v>
      </c>
      <c r="H47" s="12">
        <f t="shared" si="1"/>
        <v>-4941.32</v>
      </c>
    </row>
    <row r="48" spans="1:8" x14ac:dyDescent="0.25">
      <c r="A48" s="19" t="s">
        <v>214</v>
      </c>
      <c r="B48" s="12">
        <v>2672</v>
      </c>
      <c r="C48" s="13">
        <v>44084</v>
      </c>
      <c r="D48" s="13">
        <v>44054</v>
      </c>
      <c r="E48" s="13"/>
      <c r="F48" s="13"/>
      <c r="G48" s="1">
        <f t="shared" si="0"/>
        <v>-30</v>
      </c>
      <c r="H48" s="12">
        <f t="shared" si="1"/>
        <v>-80160</v>
      </c>
    </row>
    <row r="49" spans="1:8" x14ac:dyDescent="0.25">
      <c r="A49" s="19" t="s">
        <v>215</v>
      </c>
      <c r="B49" s="12">
        <v>716</v>
      </c>
      <c r="C49" s="13">
        <v>44084</v>
      </c>
      <c r="D49" s="13">
        <v>44054</v>
      </c>
      <c r="E49" s="13"/>
      <c r="F49" s="13"/>
      <c r="G49" s="1">
        <f t="shared" si="0"/>
        <v>-30</v>
      </c>
      <c r="H49" s="12">
        <f t="shared" si="1"/>
        <v>-21480</v>
      </c>
    </row>
    <row r="50" spans="1:8" x14ac:dyDescent="0.25">
      <c r="A50" s="19" t="s">
        <v>216</v>
      </c>
      <c r="B50" s="12">
        <v>2699.24</v>
      </c>
      <c r="C50" s="13">
        <v>44079</v>
      </c>
      <c r="D50" s="13">
        <v>44054</v>
      </c>
      <c r="E50" s="13"/>
      <c r="F50" s="13"/>
      <c r="G50" s="1">
        <f t="shared" si="0"/>
        <v>-25</v>
      </c>
      <c r="H50" s="12">
        <f t="shared" si="1"/>
        <v>-67481</v>
      </c>
    </row>
    <row r="51" spans="1:8" x14ac:dyDescent="0.25">
      <c r="A51" s="19" t="s">
        <v>217</v>
      </c>
      <c r="B51" s="12">
        <v>390</v>
      </c>
      <c r="C51" s="13">
        <v>44108</v>
      </c>
      <c r="D51" s="13">
        <v>44097</v>
      </c>
      <c r="E51" s="13"/>
      <c r="F51" s="13"/>
      <c r="G51" s="1">
        <f t="shared" si="0"/>
        <v>-11</v>
      </c>
      <c r="H51" s="12">
        <f t="shared" si="1"/>
        <v>-4290</v>
      </c>
    </row>
    <row r="52" spans="1:8" x14ac:dyDescent="0.25">
      <c r="A52" s="19" t="s">
        <v>218</v>
      </c>
      <c r="B52" s="12">
        <v>390</v>
      </c>
      <c r="C52" s="13">
        <v>44108</v>
      </c>
      <c r="D52" s="13">
        <v>44097</v>
      </c>
      <c r="E52" s="13"/>
      <c r="F52" s="13"/>
      <c r="G52" s="1">
        <f t="shared" si="0"/>
        <v>-11</v>
      </c>
      <c r="H52" s="12">
        <f t="shared" si="1"/>
        <v>-4290</v>
      </c>
    </row>
    <row r="53" spans="1:8" x14ac:dyDescent="0.25">
      <c r="A53" s="19" t="s">
        <v>219</v>
      </c>
      <c r="B53" s="12">
        <v>167.91</v>
      </c>
      <c r="C53" s="13">
        <v>44108</v>
      </c>
      <c r="D53" s="13">
        <v>44097</v>
      </c>
      <c r="E53" s="13"/>
      <c r="F53" s="13"/>
      <c r="G53" s="1">
        <f t="shared" si="0"/>
        <v>-11</v>
      </c>
      <c r="H53" s="12">
        <f t="shared" si="1"/>
        <v>-1847.01</v>
      </c>
    </row>
    <row r="54" spans="1:8" x14ac:dyDescent="0.25">
      <c r="A54" s="19" t="s">
        <v>220</v>
      </c>
      <c r="B54" s="12">
        <v>66.489999999999995</v>
      </c>
      <c r="C54" s="13">
        <v>44108</v>
      </c>
      <c r="D54" s="13">
        <v>44097</v>
      </c>
      <c r="E54" s="13"/>
      <c r="F54" s="13"/>
      <c r="G54" s="1">
        <f t="shared" si="0"/>
        <v>-11</v>
      </c>
      <c r="H54" s="12">
        <f t="shared" si="1"/>
        <v>-731.39</v>
      </c>
    </row>
    <row r="55" spans="1:8" x14ac:dyDescent="0.25">
      <c r="A55" s="19" t="s">
        <v>221</v>
      </c>
      <c r="B55" s="12">
        <v>416.12</v>
      </c>
      <c r="C55" s="13">
        <v>44111</v>
      </c>
      <c r="D55" s="13">
        <v>44097</v>
      </c>
      <c r="E55" s="13"/>
      <c r="F55" s="13"/>
      <c r="G55" s="1">
        <f t="shared" si="0"/>
        <v>-14</v>
      </c>
      <c r="H55" s="12">
        <f t="shared" si="1"/>
        <v>-5825.68</v>
      </c>
    </row>
    <row r="56" spans="1:8" x14ac:dyDescent="0.25">
      <c r="A56" s="19" t="s">
        <v>222</v>
      </c>
      <c r="B56" s="12">
        <v>716</v>
      </c>
      <c r="C56" s="13">
        <v>44108</v>
      </c>
      <c r="D56" s="13">
        <v>44097</v>
      </c>
      <c r="E56" s="13"/>
      <c r="F56" s="13"/>
      <c r="G56" s="1">
        <f t="shared" si="0"/>
        <v>-11</v>
      </c>
      <c r="H56" s="12">
        <f t="shared" si="1"/>
        <v>-7876</v>
      </c>
    </row>
    <row r="57" spans="1:8" x14ac:dyDescent="0.25">
      <c r="A57" s="19" t="s">
        <v>223</v>
      </c>
      <c r="B57" s="12">
        <v>528</v>
      </c>
      <c r="C57" s="13">
        <v>44122</v>
      </c>
      <c r="D57" s="13">
        <v>44097</v>
      </c>
      <c r="E57" s="13"/>
      <c r="F57" s="13"/>
      <c r="G57" s="1">
        <f t="shared" si="0"/>
        <v>-25</v>
      </c>
      <c r="H57" s="12">
        <f t="shared" si="1"/>
        <v>-13200</v>
      </c>
    </row>
    <row r="58" spans="1:8" x14ac:dyDescent="0.25">
      <c r="A58" s="19" t="s">
        <v>224</v>
      </c>
      <c r="B58" s="12">
        <v>35.1</v>
      </c>
      <c r="C58" s="13">
        <v>44122</v>
      </c>
      <c r="D58" s="13">
        <v>44097</v>
      </c>
      <c r="E58" s="13"/>
      <c r="F58" s="13"/>
      <c r="G58" s="1">
        <f t="shared" si="0"/>
        <v>-25</v>
      </c>
      <c r="H58" s="12">
        <f t="shared" si="1"/>
        <v>-877.5</v>
      </c>
    </row>
    <row r="59" spans="1:8" x14ac:dyDescent="0.25">
      <c r="A59" s="19" t="s">
        <v>225</v>
      </c>
      <c r="B59" s="12">
        <v>176.44</v>
      </c>
      <c r="C59" s="13">
        <v>44122</v>
      </c>
      <c r="D59" s="13">
        <v>44097</v>
      </c>
      <c r="E59" s="13"/>
      <c r="F59" s="13"/>
      <c r="G59" s="1">
        <f t="shared" si="0"/>
        <v>-25</v>
      </c>
      <c r="H59" s="12">
        <f t="shared" si="1"/>
        <v>-4411</v>
      </c>
    </row>
    <row r="60" spans="1:8" x14ac:dyDescent="0.25">
      <c r="A60" s="19" t="s">
        <v>226</v>
      </c>
      <c r="B60" s="12">
        <v>11008</v>
      </c>
      <c r="C60" s="13">
        <v>44108</v>
      </c>
      <c r="D60" s="13">
        <v>44097</v>
      </c>
      <c r="E60" s="13"/>
      <c r="F60" s="13"/>
      <c r="G60" s="1">
        <f t="shared" si="0"/>
        <v>-11</v>
      </c>
      <c r="H60" s="12">
        <f t="shared" si="1"/>
        <v>-121088</v>
      </c>
    </row>
    <row r="61" spans="1:8" x14ac:dyDescent="0.25">
      <c r="A61" s="19" t="s">
        <v>227</v>
      </c>
      <c r="B61" s="12">
        <v>215.8</v>
      </c>
      <c r="C61" s="13">
        <v>44132</v>
      </c>
      <c r="D61" s="13">
        <v>44103</v>
      </c>
      <c r="E61" s="13"/>
      <c r="F61" s="13"/>
      <c r="G61" s="1">
        <f t="shared" si="0"/>
        <v>-29</v>
      </c>
      <c r="H61" s="12">
        <f t="shared" si="1"/>
        <v>-6258.2000000000007</v>
      </c>
    </row>
    <row r="62" spans="1:8" x14ac:dyDescent="0.25">
      <c r="A62" s="19" t="s">
        <v>228</v>
      </c>
      <c r="B62" s="12">
        <v>145.72</v>
      </c>
      <c r="C62" s="13">
        <v>44132</v>
      </c>
      <c r="D62" s="13">
        <v>44103</v>
      </c>
      <c r="E62" s="13"/>
      <c r="F62" s="13"/>
      <c r="G62" s="1">
        <f t="shared" si="0"/>
        <v>-29</v>
      </c>
      <c r="H62" s="12">
        <f t="shared" si="1"/>
        <v>-4225.88</v>
      </c>
    </row>
    <row r="63" spans="1:8" x14ac:dyDescent="0.25">
      <c r="A63" s="19" t="s">
        <v>229</v>
      </c>
      <c r="B63" s="12">
        <v>190</v>
      </c>
      <c r="C63" s="13">
        <v>44132</v>
      </c>
      <c r="D63" s="13">
        <v>44103</v>
      </c>
      <c r="E63" s="13"/>
      <c r="F63" s="13"/>
      <c r="G63" s="1">
        <f t="shared" si="0"/>
        <v>-29</v>
      </c>
      <c r="H63" s="12">
        <f t="shared" si="1"/>
        <v>-5510</v>
      </c>
    </row>
    <row r="64" spans="1:8" x14ac:dyDescent="0.25">
      <c r="A64" s="19" t="s">
        <v>230</v>
      </c>
      <c r="B64" s="12">
        <v>145.80000000000001</v>
      </c>
      <c r="C64" s="13">
        <v>44132</v>
      </c>
      <c r="D64" s="13">
        <v>44103</v>
      </c>
      <c r="E64" s="13"/>
      <c r="F64" s="13"/>
      <c r="G64" s="1">
        <f t="shared" si="0"/>
        <v>-29</v>
      </c>
      <c r="H64" s="12">
        <f t="shared" si="1"/>
        <v>-4228.2000000000007</v>
      </c>
    </row>
    <row r="65" spans="1:8" x14ac:dyDescent="0.25">
      <c r="A65" s="19" t="s">
        <v>231</v>
      </c>
      <c r="B65" s="12">
        <v>190</v>
      </c>
      <c r="C65" s="13">
        <v>44132</v>
      </c>
      <c r="D65" s="13">
        <v>44103</v>
      </c>
      <c r="E65" s="13"/>
      <c r="F65" s="13"/>
      <c r="G65" s="1">
        <f t="shared" si="0"/>
        <v>-29</v>
      </c>
      <c r="H65" s="12">
        <f t="shared" si="1"/>
        <v>-5510</v>
      </c>
    </row>
    <row r="66" spans="1:8" x14ac:dyDescent="0.25">
      <c r="A66" s="19" t="s">
        <v>232</v>
      </c>
      <c r="B66" s="12">
        <v>180.36</v>
      </c>
      <c r="C66" s="13">
        <v>44132</v>
      </c>
      <c r="D66" s="13">
        <v>44103</v>
      </c>
      <c r="E66" s="13"/>
      <c r="F66" s="13"/>
      <c r="G66" s="1">
        <f t="shared" si="0"/>
        <v>-29</v>
      </c>
      <c r="H66" s="12">
        <f t="shared" si="1"/>
        <v>-5230.4400000000005</v>
      </c>
    </row>
    <row r="67" spans="1:8" x14ac:dyDescent="0.25">
      <c r="A67" s="19" t="s">
        <v>233</v>
      </c>
      <c r="B67" s="12">
        <v>225.8</v>
      </c>
      <c r="C67" s="13">
        <v>44132</v>
      </c>
      <c r="D67" s="13">
        <v>44103</v>
      </c>
      <c r="E67" s="13"/>
      <c r="F67" s="13"/>
      <c r="G67" s="1">
        <f t="shared" si="0"/>
        <v>-29</v>
      </c>
      <c r="H67" s="12">
        <f t="shared" si="1"/>
        <v>-6548.2000000000007</v>
      </c>
    </row>
    <row r="68" spans="1:8" x14ac:dyDescent="0.25">
      <c r="A68" s="19" t="s">
        <v>234</v>
      </c>
      <c r="B68" s="12">
        <v>180.36</v>
      </c>
      <c r="C68" s="13">
        <v>44132</v>
      </c>
      <c r="D68" s="13">
        <v>44103</v>
      </c>
      <c r="E68" s="13"/>
      <c r="F68" s="13"/>
      <c r="G68" s="1">
        <f t="shared" si="0"/>
        <v>-29</v>
      </c>
      <c r="H68" s="12">
        <f t="shared" si="1"/>
        <v>-5230.4400000000005</v>
      </c>
    </row>
    <row r="69" spans="1:8" x14ac:dyDescent="0.25">
      <c r="A69" s="19" t="s">
        <v>235</v>
      </c>
      <c r="B69" s="12">
        <v>236.25</v>
      </c>
      <c r="C69" s="13">
        <v>44132</v>
      </c>
      <c r="D69" s="13">
        <v>44103</v>
      </c>
      <c r="E69" s="13"/>
      <c r="F69" s="13"/>
      <c r="G69" s="1">
        <f t="shared" ref="G69:G132" si="2">D69-C69-(F69-E69)</f>
        <v>-29</v>
      </c>
      <c r="H69" s="12">
        <f t="shared" ref="H69:H132" si="3">B69*G69</f>
        <v>-6851.25</v>
      </c>
    </row>
    <row r="70" spans="1:8" x14ac:dyDescent="0.25">
      <c r="A70" s="19" t="s">
        <v>236</v>
      </c>
      <c r="B70" s="12">
        <v>180.36</v>
      </c>
      <c r="C70" s="13">
        <v>44132</v>
      </c>
      <c r="D70" s="13">
        <v>44103</v>
      </c>
      <c r="E70" s="13"/>
      <c r="F70" s="13"/>
      <c r="G70" s="1">
        <f t="shared" si="2"/>
        <v>-29</v>
      </c>
      <c r="H70" s="12">
        <f t="shared" si="3"/>
        <v>-5230.4400000000005</v>
      </c>
    </row>
    <row r="71" spans="1:8" x14ac:dyDescent="0.25">
      <c r="A71" s="19" t="s">
        <v>237</v>
      </c>
      <c r="B71" s="12">
        <v>155.80000000000001</v>
      </c>
      <c r="C71" s="13">
        <v>44132</v>
      </c>
      <c r="D71" s="13">
        <v>44103</v>
      </c>
      <c r="E71" s="13"/>
      <c r="F71" s="13"/>
      <c r="G71" s="1">
        <f t="shared" si="2"/>
        <v>-29</v>
      </c>
      <c r="H71" s="12">
        <f t="shared" si="3"/>
        <v>-4518.2000000000007</v>
      </c>
    </row>
    <row r="72" spans="1:8" x14ac:dyDescent="0.25">
      <c r="A72" s="19" t="s">
        <v>238</v>
      </c>
      <c r="B72" s="12">
        <v>145.72</v>
      </c>
      <c r="C72" s="13">
        <v>44132</v>
      </c>
      <c r="D72" s="13">
        <v>44103</v>
      </c>
      <c r="E72" s="13"/>
      <c r="F72" s="13"/>
      <c r="G72" s="1">
        <f t="shared" si="2"/>
        <v>-29</v>
      </c>
      <c r="H72" s="12">
        <f t="shared" si="3"/>
        <v>-4225.88</v>
      </c>
    </row>
    <row r="73" spans="1:8" x14ac:dyDescent="0.25">
      <c r="A73" s="19" t="s">
        <v>239</v>
      </c>
      <c r="B73" s="12">
        <v>3.06</v>
      </c>
      <c r="C73" s="13">
        <v>44132</v>
      </c>
      <c r="D73" s="13">
        <v>44103</v>
      </c>
      <c r="E73" s="13"/>
      <c r="F73" s="13"/>
      <c r="G73" s="1">
        <f t="shared" si="2"/>
        <v>-29</v>
      </c>
      <c r="H73" s="12">
        <f t="shared" si="3"/>
        <v>-88.74</v>
      </c>
    </row>
    <row r="74" spans="1:8" x14ac:dyDescent="0.25">
      <c r="A74" s="19" t="s">
        <v>240</v>
      </c>
      <c r="B74" s="12">
        <v>625</v>
      </c>
      <c r="C74" s="13">
        <v>44133</v>
      </c>
      <c r="D74" s="13">
        <v>44103</v>
      </c>
      <c r="E74" s="13"/>
      <c r="F74" s="13"/>
      <c r="G74" s="1">
        <f t="shared" si="2"/>
        <v>-30</v>
      </c>
      <c r="H74" s="12">
        <f t="shared" si="3"/>
        <v>-18750</v>
      </c>
    </row>
    <row r="75" spans="1:8" x14ac:dyDescent="0.25">
      <c r="A75" s="19" t="s">
        <v>241</v>
      </c>
      <c r="B75" s="12">
        <v>937.5</v>
      </c>
      <c r="C75" s="13">
        <v>44132</v>
      </c>
      <c r="D75" s="13">
        <v>44103</v>
      </c>
      <c r="E75" s="13"/>
      <c r="F75" s="13"/>
      <c r="G75" s="1">
        <f t="shared" si="2"/>
        <v>-29</v>
      </c>
      <c r="H75" s="12">
        <f t="shared" si="3"/>
        <v>-27187.5</v>
      </c>
    </row>
    <row r="76" spans="1:8" x14ac:dyDescent="0.25">
      <c r="A76" s="19" t="s">
        <v>242</v>
      </c>
      <c r="B76" s="12">
        <v>1220</v>
      </c>
      <c r="C76" s="13">
        <v>44133</v>
      </c>
      <c r="D76" s="13">
        <v>44103</v>
      </c>
      <c r="E76" s="13"/>
      <c r="F76" s="13"/>
      <c r="G76" s="1">
        <f t="shared" si="2"/>
        <v>-30</v>
      </c>
      <c r="H76" s="12">
        <f t="shared" si="3"/>
        <v>-36600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142522.22999999998</v>
      </c>
      <c r="C1">
        <f>COUNTA(A4:A203)</f>
        <v>55</v>
      </c>
      <c r="G1" s="16">
        <f>IF(B1&lt;&gt;0,H1/B1,0)</f>
        <v>-24.623321849510766</v>
      </c>
      <c r="H1" s="15">
        <f>SUM(H4:H195)</f>
        <v>-3509370.7399999984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243</v>
      </c>
      <c r="B4" s="12">
        <v>243.44</v>
      </c>
      <c r="C4" s="13">
        <v>44136</v>
      </c>
      <c r="D4" s="13">
        <v>44131</v>
      </c>
      <c r="E4" s="13"/>
      <c r="F4" s="13"/>
      <c r="G4" s="1">
        <f>D4-C4-(F4-E4)</f>
        <v>-5</v>
      </c>
      <c r="H4" s="12">
        <f>B4*G4</f>
        <v>-1217.2</v>
      </c>
    </row>
    <row r="5" spans="1:8" x14ac:dyDescent="0.25">
      <c r="A5" s="19" t="s">
        <v>244</v>
      </c>
      <c r="B5" s="12">
        <v>1922.05</v>
      </c>
      <c r="C5" s="13">
        <v>44149</v>
      </c>
      <c r="D5" s="13">
        <v>44131</v>
      </c>
      <c r="E5" s="13"/>
      <c r="F5" s="13"/>
      <c r="G5" s="1">
        <f t="shared" ref="G5:G68" si="0">D5-C5-(F5-E5)</f>
        <v>-18</v>
      </c>
      <c r="H5" s="12">
        <f t="shared" ref="H5:H68" si="1">B5*G5</f>
        <v>-34596.9</v>
      </c>
    </row>
    <row r="6" spans="1:8" x14ac:dyDescent="0.25">
      <c r="A6" s="19" t="s">
        <v>245</v>
      </c>
      <c r="B6" s="12">
        <v>716</v>
      </c>
      <c r="C6" s="13">
        <v>44149</v>
      </c>
      <c r="D6" s="13">
        <v>44131</v>
      </c>
      <c r="E6" s="13"/>
      <c r="F6" s="13"/>
      <c r="G6" s="1">
        <f t="shared" si="0"/>
        <v>-18</v>
      </c>
      <c r="H6" s="12">
        <f t="shared" si="1"/>
        <v>-12888</v>
      </c>
    </row>
    <row r="7" spans="1:8" x14ac:dyDescent="0.25">
      <c r="A7" s="19" t="s">
        <v>246</v>
      </c>
      <c r="B7" s="12">
        <v>54.04</v>
      </c>
      <c r="C7" s="13">
        <v>44149</v>
      </c>
      <c r="D7" s="13">
        <v>44131</v>
      </c>
      <c r="E7" s="13"/>
      <c r="F7" s="13"/>
      <c r="G7" s="1">
        <f t="shared" si="0"/>
        <v>-18</v>
      </c>
      <c r="H7" s="12">
        <f t="shared" si="1"/>
        <v>-972.72</v>
      </c>
    </row>
    <row r="8" spans="1:8" x14ac:dyDescent="0.25">
      <c r="A8" s="19" t="s">
        <v>247</v>
      </c>
      <c r="B8" s="12">
        <v>14.5</v>
      </c>
      <c r="C8" s="13">
        <v>44149</v>
      </c>
      <c r="D8" s="13">
        <v>44131</v>
      </c>
      <c r="E8" s="13"/>
      <c r="F8" s="13"/>
      <c r="G8" s="1">
        <f t="shared" si="0"/>
        <v>-18</v>
      </c>
      <c r="H8" s="12">
        <f t="shared" si="1"/>
        <v>-261</v>
      </c>
    </row>
    <row r="9" spans="1:8" x14ac:dyDescent="0.25">
      <c r="A9" s="19" t="s">
        <v>248</v>
      </c>
      <c r="B9" s="12">
        <v>390</v>
      </c>
      <c r="C9" s="13">
        <v>44149</v>
      </c>
      <c r="D9" s="13">
        <v>44131</v>
      </c>
      <c r="E9" s="13"/>
      <c r="F9" s="13"/>
      <c r="G9" s="1">
        <f t="shared" si="0"/>
        <v>-18</v>
      </c>
      <c r="H9" s="12">
        <f t="shared" si="1"/>
        <v>-7020</v>
      </c>
    </row>
    <row r="10" spans="1:8" x14ac:dyDescent="0.25">
      <c r="A10" s="19" t="s">
        <v>249</v>
      </c>
      <c r="B10" s="12">
        <v>700</v>
      </c>
      <c r="C10" s="13">
        <v>44149</v>
      </c>
      <c r="D10" s="13">
        <v>44131</v>
      </c>
      <c r="E10" s="13"/>
      <c r="F10" s="13"/>
      <c r="G10" s="1">
        <f t="shared" si="0"/>
        <v>-18</v>
      </c>
      <c r="H10" s="12">
        <f t="shared" si="1"/>
        <v>-12600</v>
      </c>
    </row>
    <row r="11" spans="1:8" x14ac:dyDescent="0.25">
      <c r="A11" s="19" t="s">
        <v>250</v>
      </c>
      <c r="B11" s="12">
        <v>27790</v>
      </c>
      <c r="C11" s="13">
        <v>44150</v>
      </c>
      <c r="D11" s="13">
        <v>44131</v>
      </c>
      <c r="E11" s="13"/>
      <c r="F11" s="13"/>
      <c r="G11" s="1">
        <f t="shared" si="0"/>
        <v>-19</v>
      </c>
      <c r="H11" s="12">
        <f t="shared" si="1"/>
        <v>-528010</v>
      </c>
    </row>
    <row r="12" spans="1:8" x14ac:dyDescent="0.25">
      <c r="A12" s="19" t="s">
        <v>251</v>
      </c>
      <c r="B12" s="12">
        <v>2080</v>
      </c>
      <c r="C12" s="13">
        <v>44149</v>
      </c>
      <c r="D12" s="13">
        <v>44131</v>
      </c>
      <c r="E12" s="13"/>
      <c r="F12" s="13"/>
      <c r="G12" s="1">
        <f t="shared" si="0"/>
        <v>-18</v>
      </c>
      <c r="H12" s="12">
        <f t="shared" si="1"/>
        <v>-37440</v>
      </c>
    </row>
    <row r="13" spans="1:8" x14ac:dyDescent="0.25">
      <c r="A13" s="19" t="s">
        <v>252</v>
      </c>
      <c r="B13" s="12">
        <v>152</v>
      </c>
      <c r="C13" s="13">
        <v>44150</v>
      </c>
      <c r="D13" s="13">
        <v>44131</v>
      </c>
      <c r="E13" s="13"/>
      <c r="F13" s="13"/>
      <c r="G13" s="1">
        <f t="shared" si="0"/>
        <v>-19</v>
      </c>
      <c r="H13" s="12">
        <f t="shared" si="1"/>
        <v>-2888</v>
      </c>
    </row>
    <row r="14" spans="1:8" x14ac:dyDescent="0.25">
      <c r="A14" s="19" t="s">
        <v>253</v>
      </c>
      <c r="B14" s="12">
        <v>1245.18</v>
      </c>
      <c r="C14" s="13">
        <v>44150</v>
      </c>
      <c r="D14" s="13">
        <v>44131</v>
      </c>
      <c r="E14" s="13"/>
      <c r="F14" s="13"/>
      <c r="G14" s="1">
        <f t="shared" si="0"/>
        <v>-19</v>
      </c>
      <c r="H14" s="12">
        <f t="shared" si="1"/>
        <v>-23658.420000000002</v>
      </c>
    </row>
    <row r="15" spans="1:8" x14ac:dyDescent="0.25">
      <c r="A15" s="19" t="s">
        <v>254</v>
      </c>
      <c r="B15" s="12">
        <v>532</v>
      </c>
      <c r="C15" s="13">
        <v>44150</v>
      </c>
      <c r="D15" s="13">
        <v>44131</v>
      </c>
      <c r="E15" s="13"/>
      <c r="F15" s="13"/>
      <c r="G15" s="1">
        <f t="shared" si="0"/>
        <v>-19</v>
      </c>
      <c r="H15" s="12">
        <f t="shared" si="1"/>
        <v>-10108</v>
      </c>
    </row>
    <row r="16" spans="1:8" x14ac:dyDescent="0.25">
      <c r="A16" s="19" t="s">
        <v>255</v>
      </c>
      <c r="B16" s="12">
        <v>149</v>
      </c>
      <c r="C16" s="13">
        <v>44162</v>
      </c>
      <c r="D16" s="13">
        <v>44133</v>
      </c>
      <c r="E16" s="13"/>
      <c r="F16" s="13"/>
      <c r="G16" s="1">
        <f t="shared" si="0"/>
        <v>-29</v>
      </c>
      <c r="H16" s="12">
        <f t="shared" si="1"/>
        <v>-4321</v>
      </c>
    </row>
    <row r="17" spans="1:8" x14ac:dyDescent="0.25">
      <c r="A17" s="19" t="s">
        <v>256</v>
      </c>
      <c r="B17" s="12">
        <v>1700</v>
      </c>
      <c r="C17" s="13">
        <v>44162</v>
      </c>
      <c r="D17" s="13">
        <v>44133</v>
      </c>
      <c r="E17" s="13"/>
      <c r="F17" s="13"/>
      <c r="G17" s="1">
        <f t="shared" si="0"/>
        <v>-29</v>
      </c>
      <c r="H17" s="12">
        <f t="shared" si="1"/>
        <v>-49300</v>
      </c>
    </row>
    <row r="18" spans="1:8" x14ac:dyDescent="0.25">
      <c r="A18" s="19" t="s">
        <v>257</v>
      </c>
      <c r="B18" s="12">
        <v>1116</v>
      </c>
      <c r="C18" s="13">
        <v>44162</v>
      </c>
      <c r="D18" s="13">
        <v>44133</v>
      </c>
      <c r="E18" s="13"/>
      <c r="F18" s="13"/>
      <c r="G18" s="1">
        <f t="shared" si="0"/>
        <v>-29</v>
      </c>
      <c r="H18" s="12">
        <f t="shared" si="1"/>
        <v>-32364</v>
      </c>
    </row>
    <row r="19" spans="1:8" x14ac:dyDescent="0.25">
      <c r="A19" s="19" t="s">
        <v>258</v>
      </c>
      <c r="B19" s="12">
        <v>1187.5</v>
      </c>
      <c r="C19" s="13">
        <v>44162</v>
      </c>
      <c r="D19" s="13">
        <v>44133</v>
      </c>
      <c r="E19" s="13"/>
      <c r="F19" s="13"/>
      <c r="G19" s="1">
        <f t="shared" si="0"/>
        <v>-29</v>
      </c>
      <c r="H19" s="12">
        <f t="shared" si="1"/>
        <v>-34437.5</v>
      </c>
    </row>
    <row r="20" spans="1:8" x14ac:dyDescent="0.25">
      <c r="A20" s="19" t="s">
        <v>259</v>
      </c>
      <c r="B20" s="12">
        <v>375</v>
      </c>
      <c r="C20" s="13">
        <v>44162</v>
      </c>
      <c r="D20" s="13">
        <v>44133</v>
      </c>
      <c r="E20" s="13"/>
      <c r="F20" s="13"/>
      <c r="G20" s="1">
        <f t="shared" si="0"/>
        <v>-29</v>
      </c>
      <c r="H20" s="12">
        <f t="shared" si="1"/>
        <v>-10875</v>
      </c>
    </row>
    <row r="21" spans="1:8" x14ac:dyDescent="0.25">
      <c r="A21" s="19" t="s">
        <v>260</v>
      </c>
      <c r="B21" s="12">
        <v>19349.52</v>
      </c>
      <c r="C21" s="13">
        <v>44162</v>
      </c>
      <c r="D21" s="13">
        <v>44133</v>
      </c>
      <c r="E21" s="13"/>
      <c r="F21" s="13"/>
      <c r="G21" s="1">
        <f t="shared" si="0"/>
        <v>-29</v>
      </c>
      <c r="H21" s="12">
        <f t="shared" si="1"/>
        <v>-561136.07999999996</v>
      </c>
    </row>
    <row r="22" spans="1:8" x14ac:dyDescent="0.25">
      <c r="A22" s="19" t="s">
        <v>261</v>
      </c>
      <c r="B22" s="12">
        <v>9600</v>
      </c>
      <c r="C22" s="13">
        <v>44163</v>
      </c>
      <c r="D22" s="13">
        <v>44133</v>
      </c>
      <c r="E22" s="13"/>
      <c r="F22" s="13"/>
      <c r="G22" s="1">
        <f t="shared" si="0"/>
        <v>-30</v>
      </c>
      <c r="H22" s="12">
        <f t="shared" si="1"/>
        <v>-288000</v>
      </c>
    </row>
    <row r="23" spans="1:8" x14ac:dyDescent="0.25">
      <c r="A23" s="19" t="s">
        <v>261</v>
      </c>
      <c r="B23" s="12">
        <v>9600</v>
      </c>
      <c r="C23" s="13">
        <v>44163</v>
      </c>
      <c r="D23" s="13">
        <v>44151</v>
      </c>
      <c r="E23" s="13"/>
      <c r="F23" s="13"/>
      <c r="G23" s="1">
        <f t="shared" si="0"/>
        <v>-12</v>
      </c>
      <c r="H23" s="12">
        <f t="shared" si="1"/>
        <v>-115200</v>
      </c>
    </row>
    <row r="24" spans="1:8" x14ac:dyDescent="0.25">
      <c r="A24" s="19" t="s">
        <v>262</v>
      </c>
      <c r="B24" s="12">
        <v>7000</v>
      </c>
      <c r="C24" s="13">
        <v>44178</v>
      </c>
      <c r="D24" s="13">
        <v>44151</v>
      </c>
      <c r="E24" s="13"/>
      <c r="F24" s="13"/>
      <c r="G24" s="1">
        <f t="shared" si="0"/>
        <v>-27</v>
      </c>
      <c r="H24" s="12">
        <f t="shared" si="1"/>
        <v>-189000</v>
      </c>
    </row>
    <row r="25" spans="1:8" x14ac:dyDescent="0.25">
      <c r="A25" s="19" t="s">
        <v>263</v>
      </c>
      <c r="B25" s="12">
        <v>25200</v>
      </c>
      <c r="C25" s="13">
        <v>44178</v>
      </c>
      <c r="D25" s="13">
        <v>44151</v>
      </c>
      <c r="E25" s="13"/>
      <c r="F25" s="13"/>
      <c r="G25" s="1">
        <f t="shared" si="0"/>
        <v>-27</v>
      </c>
      <c r="H25" s="12">
        <f t="shared" si="1"/>
        <v>-680400</v>
      </c>
    </row>
    <row r="26" spans="1:8" x14ac:dyDescent="0.25">
      <c r="A26" s="19" t="s">
        <v>264</v>
      </c>
      <c r="B26" s="12">
        <v>1545</v>
      </c>
      <c r="C26" s="13">
        <v>44178</v>
      </c>
      <c r="D26" s="13">
        <v>44151</v>
      </c>
      <c r="E26" s="13"/>
      <c r="F26" s="13"/>
      <c r="G26" s="1">
        <f t="shared" si="0"/>
        <v>-27</v>
      </c>
      <c r="H26" s="12">
        <f t="shared" si="1"/>
        <v>-41715</v>
      </c>
    </row>
    <row r="27" spans="1:8" x14ac:dyDescent="0.25">
      <c r="A27" s="19" t="s">
        <v>265</v>
      </c>
      <c r="B27" s="12">
        <v>2825</v>
      </c>
      <c r="C27" s="13">
        <v>44178</v>
      </c>
      <c r="D27" s="13">
        <v>44151</v>
      </c>
      <c r="E27" s="13"/>
      <c r="F27" s="13"/>
      <c r="G27" s="1">
        <f t="shared" si="0"/>
        <v>-27</v>
      </c>
      <c r="H27" s="12">
        <f t="shared" si="1"/>
        <v>-76275</v>
      </c>
    </row>
    <row r="28" spans="1:8" x14ac:dyDescent="0.25">
      <c r="A28" s="19" t="s">
        <v>266</v>
      </c>
      <c r="B28" s="12">
        <v>390</v>
      </c>
      <c r="C28" s="13">
        <v>44178</v>
      </c>
      <c r="D28" s="13">
        <v>44151</v>
      </c>
      <c r="E28" s="13"/>
      <c r="F28" s="13"/>
      <c r="G28" s="1">
        <f t="shared" si="0"/>
        <v>-27</v>
      </c>
      <c r="H28" s="12">
        <f t="shared" si="1"/>
        <v>-10530</v>
      </c>
    </row>
    <row r="29" spans="1:8" x14ac:dyDescent="0.25">
      <c r="A29" s="19" t="s">
        <v>267</v>
      </c>
      <c r="B29" s="12">
        <v>1202.4000000000001</v>
      </c>
      <c r="C29" s="13">
        <v>44178</v>
      </c>
      <c r="D29" s="13">
        <v>44151</v>
      </c>
      <c r="E29" s="13"/>
      <c r="F29" s="13"/>
      <c r="G29" s="1">
        <f t="shared" si="0"/>
        <v>-27</v>
      </c>
      <c r="H29" s="12">
        <f t="shared" si="1"/>
        <v>-32464.800000000003</v>
      </c>
    </row>
    <row r="30" spans="1:8" x14ac:dyDescent="0.25">
      <c r="A30" s="19" t="s">
        <v>268</v>
      </c>
      <c r="B30" s="12">
        <v>716</v>
      </c>
      <c r="C30" s="13">
        <v>44178</v>
      </c>
      <c r="D30" s="13">
        <v>44151</v>
      </c>
      <c r="E30" s="13"/>
      <c r="F30" s="13"/>
      <c r="G30" s="1">
        <f t="shared" si="0"/>
        <v>-27</v>
      </c>
      <c r="H30" s="12">
        <f t="shared" si="1"/>
        <v>-19332</v>
      </c>
    </row>
    <row r="31" spans="1:8" x14ac:dyDescent="0.25">
      <c r="A31" s="19" t="s">
        <v>269</v>
      </c>
      <c r="B31" s="12">
        <v>382.52</v>
      </c>
      <c r="C31" s="13">
        <v>44178</v>
      </c>
      <c r="D31" s="13">
        <v>44151</v>
      </c>
      <c r="E31" s="13"/>
      <c r="F31" s="13"/>
      <c r="G31" s="1">
        <f t="shared" si="0"/>
        <v>-27</v>
      </c>
      <c r="H31" s="12">
        <f t="shared" si="1"/>
        <v>-10328.039999999999</v>
      </c>
    </row>
    <row r="32" spans="1:8" x14ac:dyDescent="0.25">
      <c r="A32" s="19" t="s">
        <v>270</v>
      </c>
      <c r="B32" s="12">
        <v>148.12</v>
      </c>
      <c r="C32" s="13">
        <v>44178</v>
      </c>
      <c r="D32" s="13">
        <v>44151</v>
      </c>
      <c r="E32" s="13"/>
      <c r="F32" s="13"/>
      <c r="G32" s="1">
        <f t="shared" si="0"/>
        <v>-27</v>
      </c>
      <c r="H32" s="12">
        <f t="shared" si="1"/>
        <v>-3999.2400000000002</v>
      </c>
    </row>
    <row r="33" spans="1:8" x14ac:dyDescent="0.25">
      <c r="A33" s="19" t="s">
        <v>271</v>
      </c>
      <c r="B33" s="12">
        <v>963.4</v>
      </c>
      <c r="C33" s="13">
        <v>44178</v>
      </c>
      <c r="D33" s="13">
        <v>44151</v>
      </c>
      <c r="E33" s="13"/>
      <c r="F33" s="13"/>
      <c r="G33" s="1">
        <f t="shared" si="0"/>
        <v>-27</v>
      </c>
      <c r="H33" s="12">
        <f t="shared" si="1"/>
        <v>-26011.8</v>
      </c>
    </row>
    <row r="34" spans="1:8" x14ac:dyDescent="0.25">
      <c r="A34" s="19" t="s">
        <v>272</v>
      </c>
      <c r="B34" s="12">
        <v>448.4</v>
      </c>
      <c r="C34" s="13">
        <v>44178</v>
      </c>
      <c r="D34" s="13">
        <v>44151</v>
      </c>
      <c r="E34" s="13"/>
      <c r="F34" s="13"/>
      <c r="G34" s="1">
        <f t="shared" si="0"/>
        <v>-27</v>
      </c>
      <c r="H34" s="12">
        <f t="shared" si="1"/>
        <v>-12106.8</v>
      </c>
    </row>
    <row r="35" spans="1:8" x14ac:dyDescent="0.25">
      <c r="A35" s="19" t="s">
        <v>273</v>
      </c>
      <c r="B35" s="12">
        <v>3.44</v>
      </c>
      <c r="C35" s="13">
        <v>44183</v>
      </c>
      <c r="D35" s="13">
        <v>44167</v>
      </c>
      <c r="E35" s="13"/>
      <c r="F35" s="13"/>
      <c r="G35" s="1">
        <f t="shared" si="0"/>
        <v>-16</v>
      </c>
      <c r="H35" s="12">
        <f t="shared" si="1"/>
        <v>-55.04</v>
      </c>
    </row>
    <row r="36" spans="1:8" x14ac:dyDescent="0.25">
      <c r="A36" s="19" t="s">
        <v>274</v>
      </c>
      <c r="B36" s="12">
        <v>215.8</v>
      </c>
      <c r="C36" s="13">
        <v>44183</v>
      </c>
      <c r="D36" s="13">
        <v>44167</v>
      </c>
      <c r="E36" s="13"/>
      <c r="F36" s="13"/>
      <c r="G36" s="1">
        <f t="shared" si="0"/>
        <v>-16</v>
      </c>
      <c r="H36" s="12">
        <f t="shared" si="1"/>
        <v>-3452.8</v>
      </c>
    </row>
    <row r="37" spans="1:8" x14ac:dyDescent="0.25">
      <c r="A37" s="19" t="s">
        <v>275</v>
      </c>
      <c r="B37" s="12">
        <v>180.36</v>
      </c>
      <c r="C37" s="13">
        <v>44183</v>
      </c>
      <c r="D37" s="13">
        <v>44167</v>
      </c>
      <c r="E37" s="13"/>
      <c r="F37" s="13"/>
      <c r="G37" s="1">
        <f t="shared" si="0"/>
        <v>-16</v>
      </c>
      <c r="H37" s="12">
        <f t="shared" si="1"/>
        <v>-2885.76</v>
      </c>
    </row>
    <row r="38" spans="1:8" x14ac:dyDescent="0.25">
      <c r="A38" s="19" t="s">
        <v>276</v>
      </c>
      <c r="B38" s="12">
        <v>180.36</v>
      </c>
      <c r="C38" s="13">
        <v>44183</v>
      </c>
      <c r="D38" s="13">
        <v>44167</v>
      </c>
      <c r="E38" s="13"/>
      <c r="F38" s="13"/>
      <c r="G38" s="1">
        <f t="shared" si="0"/>
        <v>-16</v>
      </c>
      <c r="H38" s="12">
        <f t="shared" si="1"/>
        <v>-2885.76</v>
      </c>
    </row>
    <row r="39" spans="1:8" x14ac:dyDescent="0.25">
      <c r="A39" s="19" t="s">
        <v>277</v>
      </c>
      <c r="B39" s="12">
        <v>145.72</v>
      </c>
      <c r="C39" s="13">
        <v>44183</v>
      </c>
      <c r="D39" s="13">
        <v>44167</v>
      </c>
      <c r="E39" s="13"/>
      <c r="F39" s="13"/>
      <c r="G39" s="1">
        <f t="shared" si="0"/>
        <v>-16</v>
      </c>
      <c r="H39" s="12">
        <f t="shared" si="1"/>
        <v>-2331.52</v>
      </c>
    </row>
    <row r="40" spans="1:8" x14ac:dyDescent="0.25">
      <c r="A40" s="19" t="s">
        <v>278</v>
      </c>
      <c r="B40" s="12">
        <v>225.8</v>
      </c>
      <c r="C40" s="13">
        <v>44183</v>
      </c>
      <c r="D40" s="13">
        <v>44167</v>
      </c>
      <c r="E40" s="13"/>
      <c r="F40" s="13"/>
      <c r="G40" s="1">
        <f t="shared" si="0"/>
        <v>-16</v>
      </c>
      <c r="H40" s="12">
        <f t="shared" si="1"/>
        <v>-3612.8</v>
      </c>
    </row>
    <row r="41" spans="1:8" x14ac:dyDescent="0.25">
      <c r="A41" s="19" t="s">
        <v>279</v>
      </c>
      <c r="B41" s="12">
        <v>180.36</v>
      </c>
      <c r="C41" s="13">
        <v>44183</v>
      </c>
      <c r="D41" s="13">
        <v>44167</v>
      </c>
      <c r="E41" s="13"/>
      <c r="F41" s="13"/>
      <c r="G41" s="1">
        <f t="shared" si="0"/>
        <v>-16</v>
      </c>
      <c r="H41" s="12">
        <f t="shared" si="1"/>
        <v>-2885.76</v>
      </c>
    </row>
    <row r="42" spans="1:8" x14ac:dyDescent="0.25">
      <c r="A42" s="19" t="s">
        <v>280</v>
      </c>
      <c r="B42" s="12">
        <v>145.80000000000001</v>
      </c>
      <c r="C42" s="13">
        <v>44183</v>
      </c>
      <c r="D42" s="13">
        <v>44167</v>
      </c>
      <c r="E42" s="13"/>
      <c r="F42" s="13"/>
      <c r="G42" s="1">
        <f t="shared" si="0"/>
        <v>-16</v>
      </c>
      <c r="H42" s="12">
        <f t="shared" si="1"/>
        <v>-2332.8000000000002</v>
      </c>
    </row>
    <row r="43" spans="1:8" x14ac:dyDescent="0.25">
      <c r="A43" s="19" t="s">
        <v>281</v>
      </c>
      <c r="B43" s="12">
        <v>233.29</v>
      </c>
      <c r="C43" s="13">
        <v>44183</v>
      </c>
      <c r="D43" s="13">
        <v>44167</v>
      </c>
      <c r="E43" s="13"/>
      <c r="F43" s="13"/>
      <c r="G43" s="1">
        <f t="shared" si="0"/>
        <v>-16</v>
      </c>
      <c r="H43" s="12">
        <f t="shared" si="1"/>
        <v>-3732.64</v>
      </c>
    </row>
    <row r="44" spans="1:8" x14ac:dyDescent="0.25">
      <c r="A44" s="19" t="s">
        <v>282</v>
      </c>
      <c r="B44" s="12">
        <v>190</v>
      </c>
      <c r="C44" s="13">
        <v>44183</v>
      </c>
      <c r="D44" s="13">
        <v>44167</v>
      </c>
      <c r="E44" s="13"/>
      <c r="F44" s="13"/>
      <c r="G44" s="1">
        <f t="shared" si="0"/>
        <v>-16</v>
      </c>
      <c r="H44" s="12">
        <f t="shared" si="1"/>
        <v>-3040</v>
      </c>
    </row>
    <row r="45" spans="1:8" x14ac:dyDescent="0.25">
      <c r="A45" s="19" t="s">
        <v>283</v>
      </c>
      <c r="B45" s="12">
        <v>190</v>
      </c>
      <c r="C45" s="13">
        <v>44183</v>
      </c>
      <c r="D45" s="13">
        <v>44167</v>
      </c>
      <c r="E45" s="13"/>
      <c r="F45" s="13"/>
      <c r="G45" s="1">
        <f t="shared" si="0"/>
        <v>-16</v>
      </c>
      <c r="H45" s="12">
        <f t="shared" si="1"/>
        <v>-3040</v>
      </c>
    </row>
    <row r="46" spans="1:8" x14ac:dyDescent="0.25">
      <c r="A46" s="19" t="s">
        <v>284</v>
      </c>
      <c r="B46" s="12">
        <v>155.80000000000001</v>
      </c>
      <c r="C46" s="13">
        <v>44183</v>
      </c>
      <c r="D46" s="13">
        <v>44167</v>
      </c>
      <c r="E46" s="13"/>
      <c r="F46" s="13"/>
      <c r="G46" s="1">
        <f t="shared" si="0"/>
        <v>-16</v>
      </c>
      <c r="H46" s="12">
        <f t="shared" si="1"/>
        <v>-2492.8000000000002</v>
      </c>
    </row>
    <row r="47" spans="1:8" x14ac:dyDescent="0.25">
      <c r="A47" s="19" t="s">
        <v>285</v>
      </c>
      <c r="B47" s="12">
        <v>145.72</v>
      </c>
      <c r="C47" s="13">
        <v>44183</v>
      </c>
      <c r="D47" s="13">
        <v>44167</v>
      </c>
      <c r="E47" s="13"/>
      <c r="F47" s="13"/>
      <c r="G47" s="1">
        <f t="shared" si="0"/>
        <v>-16</v>
      </c>
      <c r="H47" s="12">
        <f t="shared" si="1"/>
        <v>-2331.52</v>
      </c>
    </row>
    <row r="48" spans="1:8" x14ac:dyDescent="0.25">
      <c r="A48" s="19" t="s">
        <v>286</v>
      </c>
      <c r="B48" s="12">
        <v>90</v>
      </c>
      <c r="C48" s="13">
        <v>44183</v>
      </c>
      <c r="D48" s="13">
        <v>44167</v>
      </c>
      <c r="E48" s="13"/>
      <c r="F48" s="13"/>
      <c r="G48" s="1">
        <f t="shared" si="0"/>
        <v>-16</v>
      </c>
      <c r="H48" s="12">
        <f t="shared" si="1"/>
        <v>-1440</v>
      </c>
    </row>
    <row r="49" spans="1:8" x14ac:dyDescent="0.25">
      <c r="A49" s="19" t="s">
        <v>287</v>
      </c>
      <c r="B49" s="12">
        <v>416.12</v>
      </c>
      <c r="C49" s="13">
        <v>44191</v>
      </c>
      <c r="D49" s="13">
        <v>44167</v>
      </c>
      <c r="E49" s="13"/>
      <c r="F49" s="13"/>
      <c r="G49" s="1">
        <f t="shared" si="0"/>
        <v>-24</v>
      </c>
      <c r="H49" s="12">
        <f t="shared" si="1"/>
        <v>-9986.880000000001</v>
      </c>
    </row>
    <row r="50" spans="1:8" x14ac:dyDescent="0.25">
      <c r="A50" s="19" t="s">
        <v>288</v>
      </c>
      <c r="B50" s="12">
        <v>167</v>
      </c>
      <c r="C50" s="13">
        <v>44191</v>
      </c>
      <c r="D50" s="13">
        <v>44167</v>
      </c>
      <c r="E50" s="13"/>
      <c r="F50" s="13"/>
      <c r="G50" s="1">
        <f t="shared" si="0"/>
        <v>-24</v>
      </c>
      <c r="H50" s="12">
        <f t="shared" si="1"/>
        <v>-4008</v>
      </c>
    </row>
    <row r="51" spans="1:8" x14ac:dyDescent="0.25">
      <c r="A51" s="19" t="s">
        <v>289</v>
      </c>
      <c r="B51" s="12">
        <v>205.69</v>
      </c>
      <c r="C51" s="13">
        <v>44191</v>
      </c>
      <c r="D51" s="13">
        <v>44167</v>
      </c>
      <c r="E51" s="13"/>
      <c r="F51" s="13"/>
      <c r="G51" s="1">
        <f t="shared" si="0"/>
        <v>-24</v>
      </c>
      <c r="H51" s="12">
        <f t="shared" si="1"/>
        <v>-4936.5599999999995</v>
      </c>
    </row>
    <row r="52" spans="1:8" x14ac:dyDescent="0.25">
      <c r="A52" s="19" t="s">
        <v>290</v>
      </c>
      <c r="B52" s="12">
        <v>1000</v>
      </c>
      <c r="C52" s="13">
        <v>44191</v>
      </c>
      <c r="D52" s="13">
        <v>44167</v>
      </c>
      <c r="E52" s="13"/>
      <c r="F52" s="13"/>
      <c r="G52" s="1">
        <f t="shared" si="0"/>
        <v>-24</v>
      </c>
      <c r="H52" s="12">
        <f t="shared" si="1"/>
        <v>-24000</v>
      </c>
    </row>
    <row r="53" spans="1:8" x14ac:dyDescent="0.25">
      <c r="A53" s="19" t="s">
        <v>291</v>
      </c>
      <c r="B53" s="12">
        <v>47.74</v>
      </c>
      <c r="C53" s="13">
        <v>44191</v>
      </c>
      <c r="D53" s="13">
        <v>44167</v>
      </c>
      <c r="E53" s="13"/>
      <c r="F53" s="13"/>
      <c r="G53" s="1">
        <f t="shared" si="0"/>
        <v>-24</v>
      </c>
      <c r="H53" s="12">
        <f t="shared" si="1"/>
        <v>-1145.76</v>
      </c>
    </row>
    <row r="54" spans="1:8" x14ac:dyDescent="0.25">
      <c r="A54" s="19" t="s">
        <v>292</v>
      </c>
      <c r="B54" s="12">
        <v>111.16</v>
      </c>
      <c r="C54" s="13">
        <v>44191</v>
      </c>
      <c r="D54" s="13">
        <v>44167</v>
      </c>
      <c r="E54" s="13"/>
      <c r="F54" s="13"/>
      <c r="G54" s="1">
        <f t="shared" si="0"/>
        <v>-24</v>
      </c>
      <c r="H54" s="12">
        <f t="shared" si="1"/>
        <v>-2667.84</v>
      </c>
    </row>
    <row r="55" spans="1:8" x14ac:dyDescent="0.25">
      <c r="A55" s="19" t="s">
        <v>293</v>
      </c>
      <c r="B55" s="12">
        <v>4705</v>
      </c>
      <c r="C55" s="13">
        <v>44197</v>
      </c>
      <c r="D55" s="13">
        <v>44167</v>
      </c>
      <c r="E55" s="13"/>
      <c r="F55" s="13"/>
      <c r="G55" s="1">
        <f t="shared" si="0"/>
        <v>-30</v>
      </c>
      <c r="H55" s="12">
        <f t="shared" si="1"/>
        <v>-141150</v>
      </c>
    </row>
    <row r="56" spans="1:8" x14ac:dyDescent="0.25">
      <c r="A56" s="19" t="s">
        <v>294</v>
      </c>
      <c r="B56" s="12">
        <v>1450</v>
      </c>
      <c r="C56" s="13">
        <v>44197</v>
      </c>
      <c r="D56" s="13">
        <v>44167</v>
      </c>
      <c r="E56" s="13"/>
      <c r="F56" s="13"/>
      <c r="G56" s="1">
        <f t="shared" si="0"/>
        <v>-30</v>
      </c>
      <c r="H56" s="12">
        <f t="shared" si="1"/>
        <v>-43500</v>
      </c>
    </row>
    <row r="57" spans="1:8" x14ac:dyDescent="0.25">
      <c r="A57" s="19" t="s">
        <v>295</v>
      </c>
      <c r="B57" s="12">
        <v>4200</v>
      </c>
      <c r="C57" s="13">
        <v>44197</v>
      </c>
      <c r="D57" s="13">
        <v>44167</v>
      </c>
      <c r="E57" s="13"/>
      <c r="F57" s="13"/>
      <c r="G57" s="1">
        <f t="shared" si="0"/>
        <v>-30</v>
      </c>
      <c r="H57" s="12">
        <f t="shared" si="1"/>
        <v>-126000</v>
      </c>
    </row>
    <row r="58" spans="1:8" x14ac:dyDescent="0.25">
      <c r="A58" s="19" t="s">
        <v>296</v>
      </c>
      <c r="B58" s="12">
        <v>8200</v>
      </c>
      <c r="C58" s="13">
        <v>44197</v>
      </c>
      <c r="D58" s="13">
        <v>44167</v>
      </c>
      <c r="E58" s="13"/>
      <c r="F58" s="13"/>
      <c r="G58" s="1">
        <f t="shared" si="0"/>
        <v>-30</v>
      </c>
      <c r="H58" s="12">
        <f t="shared" si="1"/>
        <v>-246000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2021-04-21T14:08:17Z</dcterms:modified>
</cp:coreProperties>
</file>